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0" windowWidth="8040" windowHeight="3450" tabRatio="596" activeTab="2"/>
  </bookViews>
  <sheets>
    <sheet name="BS" sheetId="1" r:id="rId1"/>
    <sheet name="PNL" sheetId="2" r:id="rId2"/>
    <sheet name="EQUITY" sheetId="3" r:id="rId3"/>
    <sheet name="CF" sheetId="4" r:id="rId4"/>
  </sheets>
  <externalReferences>
    <externalReference r:id="rId7"/>
    <externalReference r:id="rId8"/>
  </externalReferences>
  <definedNames>
    <definedName name="B">'[1]PNL'!#REF!</definedName>
    <definedName name="CASHFLOW">'[2]FS'!#REF!</definedName>
    <definedName name="_xlnm.Print_Area" localSheetId="0">'BS'!$A$1:$H$56</definedName>
    <definedName name="_xlnm.Print_Area" localSheetId="3">'CF'!$A$1:$H$65</definedName>
    <definedName name="_xlnm.Print_Area" localSheetId="2">'EQUITY'!$A$1:$J$46</definedName>
    <definedName name="_xlnm.Print_Area" localSheetId="1">'PNL'!$A$1:$I$43</definedName>
    <definedName name="_xlnm.Print_Titles" localSheetId="1">'PNL'!$1:$13</definedName>
    <definedName name="SHARE">'[1]1257'!#REF!</definedName>
    <definedName name="TDREQ">'[2]FS'!#REF!</definedName>
  </definedNames>
  <calcPr fullCalcOnLoad="1"/>
</workbook>
</file>

<file path=xl/sharedStrings.xml><?xml version="1.0" encoding="utf-8"?>
<sst xmlns="http://schemas.openxmlformats.org/spreadsheetml/2006/main" count="188" uniqueCount="145">
  <si>
    <t>(Incorporated in Malaysia)</t>
  </si>
  <si>
    <t>RM'000</t>
  </si>
  <si>
    <t>Share</t>
  </si>
  <si>
    <t>Retained</t>
  </si>
  <si>
    <t>Total</t>
  </si>
  <si>
    <t>Capital</t>
  </si>
  <si>
    <t>Premium</t>
  </si>
  <si>
    <t>Condensed Consolidated Statements of Changes in Equity</t>
  </si>
  <si>
    <t>Condensed Consolidated Balance Sheets</t>
  </si>
  <si>
    <t>Condensed Consolidated Cash Flow Statements</t>
  </si>
  <si>
    <t>Adjustment for non-cash flow:-</t>
  </si>
  <si>
    <t>Non-cash items</t>
  </si>
  <si>
    <t>Non-operating items (which are investing/financing)</t>
  </si>
  <si>
    <t>Operating profit before changes in working capital</t>
  </si>
  <si>
    <t>Changes in working capital</t>
  </si>
  <si>
    <t>Net Change in Cash &amp; Cash Equivalents</t>
  </si>
  <si>
    <t>Cost of sales</t>
  </si>
  <si>
    <t>Inventories</t>
  </si>
  <si>
    <t>Current Year</t>
  </si>
  <si>
    <t>Condensed Consolidated Income Statements</t>
  </si>
  <si>
    <t>(The figures have  not been audited)</t>
  </si>
  <si>
    <t xml:space="preserve">Quarter ended </t>
  </si>
  <si>
    <t>(The figures have not been audited)</t>
  </si>
  <si>
    <t>Purchase of property, plant &amp; equipment</t>
  </si>
  <si>
    <t>Interest paid</t>
  </si>
  <si>
    <t>CASH FLOWS FROM INVESTING ACTIVITIES</t>
  </si>
  <si>
    <t>CASH FLOWS FROM OPERATING ACTIVITIES</t>
  </si>
  <si>
    <t>Proceeds from disposal of property, plant &amp; equipment</t>
  </si>
  <si>
    <t>Quarry development expenditure incurred</t>
  </si>
  <si>
    <t>CASH FLOWS FROM FINANCING ACTIVITIES</t>
  </si>
  <si>
    <t>Interest received</t>
  </si>
  <si>
    <t>N/A</t>
  </si>
  <si>
    <t xml:space="preserve">Corr.Quarter ended </t>
  </si>
  <si>
    <t>Todate ended</t>
  </si>
  <si>
    <t>Corr. Period ended</t>
  </si>
  <si>
    <t xml:space="preserve">Current Year </t>
  </si>
  <si>
    <t>Cash and bank balance</t>
  </si>
  <si>
    <t>Fixed deposit with licensed banks</t>
  </si>
  <si>
    <t>Cash and bank balances</t>
  </si>
  <si>
    <t>Less: Fixed deposits pledged to licensed banks</t>
  </si>
  <si>
    <t>Note</t>
  </si>
  <si>
    <t>Individual Quarter</t>
  </si>
  <si>
    <t>Preceding Year</t>
  </si>
  <si>
    <t>Cumulative Quarter</t>
  </si>
  <si>
    <t>INTERIM FINANCIAL STATEMENTS</t>
  </si>
  <si>
    <t xml:space="preserve">                                                                                                                   </t>
  </si>
  <si>
    <t>MINETECH RESOURCES BERHAD (575543-X)</t>
  </si>
  <si>
    <t>Revenue</t>
  </si>
  <si>
    <t>Finance costs</t>
  </si>
  <si>
    <t>Minority interest</t>
  </si>
  <si>
    <t>-</t>
  </si>
  <si>
    <t xml:space="preserve">Basic </t>
  </si>
  <si>
    <t xml:space="preserve">ASSETS </t>
  </si>
  <si>
    <t>Non-current assets</t>
  </si>
  <si>
    <t>Property, plant and equipment</t>
  </si>
  <si>
    <t>Investment properties</t>
  </si>
  <si>
    <t>Quarry development expenditure</t>
  </si>
  <si>
    <t>Current assets</t>
  </si>
  <si>
    <t>TOTAL ASSETS</t>
  </si>
  <si>
    <t>EQUITY AND LIABILITIES</t>
  </si>
  <si>
    <t>Equity attributable to equity holders of the parent</t>
  </si>
  <si>
    <t>Share capital</t>
  </si>
  <si>
    <t>Total equity</t>
  </si>
  <si>
    <t>Non-current liabilities</t>
  </si>
  <si>
    <t>Current liabilities</t>
  </si>
  <si>
    <t>Total liabilities</t>
  </si>
  <si>
    <t>TOTAL EQUITY AND LIABILITIES</t>
  </si>
  <si>
    <t>Other income</t>
  </si>
  <si>
    <t>Administrative expenses</t>
  </si>
  <si>
    <t>Attributable to :</t>
  </si>
  <si>
    <t xml:space="preserve"> -</t>
  </si>
  <si>
    <t>Diluted</t>
  </si>
  <si>
    <t>N/A - Not Applicable</t>
  </si>
  <si>
    <t>Treasury</t>
  </si>
  <si>
    <t>Shares</t>
  </si>
  <si>
    <t>Earnings</t>
  </si>
  <si>
    <t>Equity</t>
  </si>
  <si>
    <t xml:space="preserve">Preceding Year </t>
  </si>
  <si>
    <t>Repayment of hire-purchase and lease creditors</t>
  </si>
  <si>
    <t xml:space="preserve">The Condensed Consolidated Cash Flow Statements should be read in conjunction with the  </t>
  </si>
  <si>
    <t>Net assets per share (RM)</t>
  </si>
  <si>
    <t xml:space="preserve">accompanying explanatory notes attached to the interim financial statements and the audited </t>
  </si>
  <si>
    <t xml:space="preserve">Non- current assets held for sale </t>
  </si>
  <si>
    <t xml:space="preserve">Minority </t>
  </si>
  <si>
    <t>Interest</t>
  </si>
  <si>
    <t>Forex</t>
  </si>
  <si>
    <t>Reserve</t>
  </si>
  <si>
    <t>Foreign currency translation</t>
  </si>
  <si>
    <t>Effect on foreign exchange rate changes</t>
  </si>
  <si>
    <t>Unaudited As At</t>
  </si>
  <si>
    <t>Audited As At</t>
  </si>
  <si>
    <t xml:space="preserve"> ------------ Attributable to equity holders of the parent ------------</t>
  </si>
  <si>
    <t>Proceeds from disposal of non-current assets held for sale</t>
  </si>
  <si>
    <t>MINETECH RESOURCES BERHAD (575543-X)(Incorporated in Malaysia)</t>
  </si>
  <si>
    <t>Trade and other receivables</t>
  </si>
  <si>
    <t>Current tax asset</t>
  </si>
  <si>
    <t>Reserves</t>
  </si>
  <si>
    <t>Borrowings</t>
  </si>
  <si>
    <t>Trade and other payables</t>
  </si>
  <si>
    <t>Cash and Cash Equivalents at beginning of period</t>
  </si>
  <si>
    <t>Cash and Cash Equivalents at end of period</t>
  </si>
  <si>
    <t>(Redemption)/ Proceeds from MUNIF Notes</t>
  </si>
  <si>
    <t>Ordinary shares contributed by minority shareholders of subsidiaries</t>
  </si>
  <si>
    <t>Bank overdrafts</t>
  </si>
  <si>
    <t>At 1 Jan 2008</t>
  </si>
  <si>
    <t>Proceeds from disposal of investment properties</t>
  </si>
  <si>
    <t>Drawdown of short term borrowings</t>
  </si>
  <si>
    <t>Taxation</t>
  </si>
  <si>
    <t>31 Dec 2008</t>
  </si>
  <si>
    <t>Loss per share (sen)</t>
  </si>
  <si>
    <t>Loss for the period</t>
  </si>
  <si>
    <t>Gross (loss)/ profit</t>
  </si>
  <si>
    <t>31 Mar 2009</t>
  </si>
  <si>
    <t>As at 31 March 2009</t>
  </si>
  <si>
    <t>For the quarter ended 31 March 2009</t>
  </si>
  <si>
    <t>31 Mar 2008</t>
  </si>
  <si>
    <t>The Condensed Consolidated Income Statements should be read in conjunction with the accompanying explanatory notes attached to the interim financial statements and the audited financial statements for financial year ended 31 December 2008.</t>
  </si>
  <si>
    <t>The Condensed Consolidated Balance Sheets should be read in conjunction with the accompanying explanatory notes attached to the interim financial statements and the audited financial statements for financial year ended 31 December 2008.</t>
  </si>
  <si>
    <t>For  the  quarter  ended 31 March 2009</t>
  </si>
  <si>
    <t>At 1 Jan 2009</t>
  </si>
  <si>
    <t>Balance as at 31 March 2009</t>
  </si>
  <si>
    <t>Balance as at 31 March 2008</t>
  </si>
  <si>
    <t>financial statements for financial year ended 31 December 2008.</t>
  </si>
  <si>
    <t>Deferred tax liabilities</t>
  </si>
  <si>
    <t>Current tax payable</t>
  </si>
  <si>
    <t>Selling and marketing expenses</t>
  </si>
  <si>
    <t>(Loss)/ Profit Before Tax</t>
  </si>
  <si>
    <t>(Loss)/ Profit for the period</t>
  </si>
  <si>
    <t>Equity holders of the Company</t>
  </si>
  <si>
    <t>Income recognised directly in equity</t>
  </si>
  <si>
    <t>Total recognised expense for the period</t>
  </si>
  <si>
    <t>Less:- Treasury shares, at cost</t>
  </si>
  <si>
    <t>(Loss)/ Profit before tax</t>
  </si>
  <si>
    <t>Decrease in current assets</t>
  </si>
  <si>
    <t>(Decrease)/ Increase in current liabilities</t>
  </si>
  <si>
    <t>Tax (paid)/ refunded</t>
  </si>
  <si>
    <t>(Repayment)/ Drawdown of term loans</t>
  </si>
  <si>
    <t>Placement of fixed deposits (pledged)</t>
  </si>
  <si>
    <t>Net cash flow used in financing activities</t>
  </si>
  <si>
    <t>Net cash flow from operations</t>
  </si>
  <si>
    <t>Net cash flow from operating activities</t>
  </si>
  <si>
    <t>Net cash flow used in investing activities</t>
  </si>
  <si>
    <t xml:space="preserve">The Condensed Consolidated Statements of Changes in Equity should be read in conjunction with the </t>
  </si>
  <si>
    <t>statements for financial year ended 31 December 2008.</t>
  </si>
  <si>
    <t xml:space="preserve">accompanying explanatory notes attached to the interim financial statements and the audited financial </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</si>
</sst>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_-;\-* #,##0.00_-;_-* &quot;-&quot;??_-;_-@_-"/>
    <numFmt numFmtId="165" formatCode="_-&quot;RM&quot;* #,##0_-;\-&quot;RM&quot;* #,##0_-;_-&quot;RM&quot;* &quot;-&quot;_-;_-@_-"/>
    <numFmt numFmtId="166" formatCode="_-&quot;RM&quot;* #,##0.00_-;\-&quot;RM&quot;* #,##0.00_-;_-&quot;RM&quot;* &quot;-&quot;??_-;_-@_-"/>
    <numFmt numFmtId="167" formatCode="_(* #,##0_);_(* \(#,##0\);_(* &quot;-&quot;??_);_(@_)"/>
    <numFmt numFmtId="168" formatCode="#,##0.0000_);[Red]\(#,##0.0000\)"/>
    <numFmt numFmtId="169" formatCode="_-* #,##0_-;\-* #,##0_-;_-* &quot;-&quot;??_-;_-@_-"/>
    <numFmt numFmtId="170" formatCode="_(* #,##0.0_);_(* \(#,##0.0\);_(* &quot;-&quot;?_);_(@_)"/>
    <numFmt numFmtId="171" formatCode="#,##0.000_);[Red]\(#,##0.000\)"/>
  </numFmts>
  <fonts count="33">
    <font>
      <sz val="12"/>
      <name val="Times New Roman"/>
      <family val="1"/>
    </font>
    <font>
      <sz val="11"/>
      <color indexed="8"/>
      <name val="Calibri"/>
      <family val="2"/>
    </font>
    <font>
      <sz val="12"/>
      <name val="新細明體"/>
      <family val="1"/>
    </font>
    <font>
      <sz val="11"/>
      <name val="Times New Roman"/>
      <family val="1"/>
    </font>
    <font>
      <b/>
      <sz val="12"/>
      <name val="Arial"/>
      <family val="2"/>
    </font>
    <font>
      <sz val="12"/>
      <name val="Arial"/>
      <family val="2"/>
    </font>
    <font>
      <sz val="12"/>
      <color indexed="10"/>
      <name val="Arial"/>
      <family val="2"/>
    </font>
    <font>
      <b/>
      <sz val="12"/>
      <name val="Times New Roman"/>
      <family val="1"/>
    </font>
    <font>
      <b/>
      <i/>
      <sz val="12"/>
      <name val="Times New Roman"/>
      <family val="1"/>
    </font>
    <font>
      <i/>
      <sz val="12"/>
      <name val="Times New Roman"/>
      <family val="1"/>
    </font>
    <font>
      <sz val="12"/>
      <color indexed="10"/>
      <name val="Times New Roman"/>
      <family val="1"/>
    </font>
    <font>
      <b/>
      <u val="single"/>
      <sz val="12"/>
      <name val="Times New Roman"/>
      <family val="1"/>
    </font>
    <font>
      <b/>
      <sz val="10"/>
      <name val="Times New Roman"/>
      <family val="1"/>
    </font>
    <font>
      <sz val="12"/>
      <color indexed="8"/>
      <name val="Times New Roman"/>
      <family val="1"/>
    </font>
    <font>
      <u val="single"/>
      <sz val="12"/>
      <name val="Times New Roman"/>
      <family val="1"/>
    </font>
    <font>
      <i/>
      <u val="single"/>
      <sz val="12"/>
      <name val="Times New Roman"/>
      <family val="1"/>
    </font>
    <font>
      <sz val="12"/>
      <color indexed="15"/>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right/>
      <top style="thin"/>
      <bottom style="thin"/>
    </border>
    <border>
      <left/>
      <right/>
      <top style="thin"/>
      <bottom style="double"/>
    </border>
    <border>
      <left/>
      <right/>
      <top/>
      <bottom style="thin"/>
    </border>
    <border>
      <left/>
      <right/>
      <top style="thin"/>
      <bottom/>
    </border>
    <border>
      <left/>
      <right style="thin"/>
      <top style="thin"/>
      <bottom style="thin"/>
    </border>
    <border>
      <left style="thin"/>
      <right/>
      <top style="thin"/>
      <bottom style="thin"/>
    </border>
    <border>
      <left style="thin"/>
      <right/>
      <top/>
      <bottom style="thin"/>
    </border>
    <border>
      <left/>
      <right style="thin"/>
      <top/>
      <bottom style="thin"/>
    </border>
    <border>
      <left style="thin"/>
      <right/>
      <top/>
      <bottom/>
    </border>
    <border>
      <left/>
      <right style="thin"/>
      <top/>
      <bottom/>
    </border>
  </borders>
  <cellStyleXfs count="6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32" fillId="12"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19" borderId="0" applyNumberFormat="0" applyBorder="0" applyAlignment="0" applyProtection="0"/>
    <xf numFmtId="0" fontId="22" fillId="3" borderId="0" applyNumberFormat="0" applyBorder="0" applyAlignment="0" applyProtection="0"/>
    <xf numFmtId="0" fontId="26" fillId="20" borderId="1" applyNumberFormat="0" applyAlignment="0" applyProtection="0"/>
    <xf numFmtId="0" fontId="28" fillId="21" borderId="2" applyNumberFormat="0" applyAlignment="0" applyProtection="0"/>
    <xf numFmtId="164"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21" fillId="4" borderId="0" applyNumberFormat="0" applyBorder="0" applyAlignment="0" applyProtection="0"/>
    <xf numFmtId="0" fontId="18" fillId="0" borderId="3" applyNumberFormat="0" applyFill="0" applyAlignment="0" applyProtection="0"/>
    <xf numFmtId="0" fontId="19" fillId="0" borderId="4" applyNumberFormat="0" applyFill="0" applyAlignment="0" applyProtection="0"/>
    <xf numFmtId="0" fontId="20" fillId="0" borderId="5" applyNumberFormat="0" applyFill="0" applyAlignment="0" applyProtection="0"/>
    <xf numFmtId="0" fontId="20" fillId="0" borderId="0" applyNumberFormat="0" applyFill="0" applyBorder="0" applyAlignment="0" applyProtection="0"/>
    <xf numFmtId="0" fontId="24" fillId="7" borderId="1" applyNumberFormat="0" applyAlignment="0" applyProtection="0"/>
    <xf numFmtId="0" fontId="27" fillId="0" borderId="6" applyNumberFormat="0" applyFill="0" applyAlignment="0" applyProtection="0"/>
    <xf numFmtId="0" fontId="23" fillId="22" borderId="0" applyNumberFormat="0" applyBorder="0" applyAlignment="0" applyProtection="0"/>
    <xf numFmtId="0" fontId="0" fillId="23" borderId="7" applyNumberFormat="0" applyFont="0" applyAlignment="0" applyProtection="0"/>
    <xf numFmtId="0" fontId="25" fillId="20" borderId="8" applyNumberFormat="0" applyAlignment="0" applyProtection="0"/>
    <xf numFmtId="9" fontId="0" fillId="0" borderId="0" applyFont="0" applyFill="0" applyBorder="0" applyAlignment="0" applyProtection="0"/>
    <xf numFmtId="0" fontId="17" fillId="0" borderId="0" applyNumberFormat="0" applyFill="0" applyBorder="0" applyAlignment="0" applyProtection="0"/>
    <xf numFmtId="0" fontId="31" fillId="0" borderId="9" applyNumberFormat="0" applyFill="0" applyAlignment="0" applyProtection="0"/>
    <xf numFmtId="0" fontId="29" fillId="0" borderId="0" applyNumberFormat="0" applyFill="0" applyBorder="0" applyAlignment="0" applyProtection="0"/>
    <xf numFmtId="0" fontId="2" fillId="0" borderId="0">
      <alignment/>
      <protection/>
    </xf>
    <xf numFmtId="0" fontId="2" fillId="0" borderId="0">
      <alignment/>
      <protection/>
    </xf>
    <xf numFmtId="0" fontId="3" fillId="0" borderId="0">
      <alignment/>
      <protection/>
    </xf>
    <xf numFmtId="0" fontId="3" fillId="0" borderId="0">
      <alignment/>
      <protection/>
    </xf>
    <xf numFmtId="41" fontId="0" fillId="0" borderId="0" applyFont="0" applyFill="0" applyBorder="0" applyAlignment="0" applyProtection="0"/>
    <xf numFmtId="43" fontId="0" fillId="0" borderId="0" applyFont="0" applyFill="0" applyBorder="0" applyAlignment="0" applyProtection="0"/>
    <xf numFmtId="165" fontId="0" fillId="0" borderId="0" applyFont="0" applyFill="0" applyBorder="0" applyAlignment="0" applyProtection="0"/>
    <xf numFmtId="166" fontId="0" fillId="0" borderId="0" applyFont="0" applyFill="0" applyBorder="0" applyAlignment="0" applyProtection="0"/>
  </cellStyleXfs>
  <cellXfs count="205">
    <xf numFmtId="0" fontId="0" fillId="0" borderId="0" xfId="0" applyAlignment="1">
      <alignment/>
    </xf>
    <xf numFmtId="0" fontId="5" fillId="0" borderId="0" xfId="61" applyFont="1">
      <alignment/>
      <protection/>
    </xf>
    <xf numFmtId="15" fontId="5" fillId="0" borderId="0" xfId="61" applyNumberFormat="1" applyFont="1" applyBorder="1">
      <alignment/>
      <protection/>
    </xf>
    <xf numFmtId="38" fontId="5" fillId="0" borderId="0" xfId="61" applyNumberFormat="1" applyFont="1">
      <alignment/>
      <protection/>
    </xf>
    <xf numFmtId="0" fontId="4" fillId="0" borderId="0" xfId="61" applyFont="1">
      <alignment/>
      <protection/>
    </xf>
    <xf numFmtId="0" fontId="5" fillId="0" borderId="0" xfId="61" applyFont="1" applyAlignment="1">
      <alignment/>
      <protection/>
    </xf>
    <xf numFmtId="0" fontId="5" fillId="0" borderId="0" xfId="63" applyFont="1">
      <alignment/>
      <protection/>
    </xf>
    <xf numFmtId="0" fontId="4" fillId="0" borderId="0" xfId="62" applyFont="1">
      <alignment/>
      <protection/>
    </xf>
    <xf numFmtId="0" fontId="5" fillId="0" borderId="0" xfId="62" applyFont="1">
      <alignment/>
      <protection/>
    </xf>
    <xf numFmtId="38" fontId="6" fillId="0" borderId="0" xfId="61" applyNumberFormat="1" applyFont="1">
      <alignment/>
      <protection/>
    </xf>
    <xf numFmtId="0" fontId="5" fillId="0" borderId="0" xfId="61" applyFont="1" applyFill="1">
      <alignment/>
      <protection/>
    </xf>
    <xf numFmtId="0" fontId="7" fillId="0" borderId="0" xfId="63" applyFont="1" applyAlignment="1">
      <alignment horizontal="left"/>
      <protection/>
    </xf>
    <xf numFmtId="0" fontId="0" fillId="0" borderId="0" xfId="63" applyFont="1" applyAlignment="1">
      <alignment horizontal="center"/>
      <protection/>
    </xf>
    <xf numFmtId="0" fontId="0" fillId="0" borderId="0" xfId="63" applyFont="1">
      <alignment/>
      <protection/>
    </xf>
    <xf numFmtId="0" fontId="0" fillId="0" borderId="0" xfId="61" applyFont="1" applyFill="1">
      <alignment/>
      <protection/>
    </xf>
    <xf numFmtId="0" fontId="0" fillId="0" borderId="0" xfId="63" applyFont="1" applyFill="1">
      <alignment/>
      <protection/>
    </xf>
    <xf numFmtId="0" fontId="0" fillId="0" borderId="0" xfId="61" applyFont="1">
      <alignment/>
      <protection/>
    </xf>
    <xf numFmtId="0" fontId="7" fillId="0" borderId="0" xfId="63" applyFont="1" applyAlignment="1">
      <alignment/>
      <protection/>
    </xf>
    <xf numFmtId="0" fontId="7" fillId="0" borderId="0" xfId="64" applyFont="1" applyAlignment="1">
      <alignment/>
      <protection/>
    </xf>
    <xf numFmtId="38" fontId="8" fillId="0" borderId="0" xfId="61" applyNumberFormat="1" applyFont="1" applyFill="1" applyBorder="1" applyAlignment="1">
      <alignment horizontal="left"/>
      <protection/>
    </xf>
    <xf numFmtId="0" fontId="0" fillId="0" borderId="0" xfId="63" applyFont="1" applyFill="1">
      <alignment/>
      <protection/>
    </xf>
    <xf numFmtId="0" fontId="0" fillId="0" borderId="0" xfId="63" applyFont="1">
      <alignment/>
      <protection/>
    </xf>
    <xf numFmtId="0" fontId="0" fillId="0" borderId="0" xfId="61" applyFont="1">
      <alignment/>
      <protection/>
    </xf>
    <xf numFmtId="0" fontId="0" fillId="0" borderId="0" xfId="64" applyFont="1" applyAlignment="1">
      <alignment horizontal="center"/>
      <protection/>
    </xf>
    <xf numFmtId="0" fontId="0" fillId="0" borderId="0" xfId="64" applyFont="1">
      <alignment/>
      <protection/>
    </xf>
    <xf numFmtId="0" fontId="9" fillId="0" borderId="0" xfId="63" applyFont="1" applyFill="1" applyBorder="1">
      <alignment/>
      <protection/>
    </xf>
    <xf numFmtId="0" fontId="0" fillId="0" borderId="0" xfId="61" applyFont="1">
      <alignment/>
      <protection/>
    </xf>
    <xf numFmtId="0" fontId="0" fillId="0" borderId="0" xfId="64" applyFont="1" applyFill="1">
      <alignment/>
      <protection/>
    </xf>
    <xf numFmtId="38" fontId="7" fillId="0" borderId="0" xfId="63" applyNumberFormat="1" applyFont="1" applyFill="1" applyAlignment="1">
      <alignment horizontal="left"/>
      <protection/>
    </xf>
    <xf numFmtId="0" fontId="7" fillId="0" borderId="0" xfId="64" applyFont="1" applyFill="1" applyAlignment="1">
      <alignment horizontal="center"/>
      <protection/>
    </xf>
    <xf numFmtId="0" fontId="7" fillId="0" borderId="0" xfId="61" applyFont="1" applyFill="1" applyAlignment="1">
      <alignment horizontal="center"/>
      <protection/>
    </xf>
    <xf numFmtId="0" fontId="7" fillId="0" borderId="0" xfId="61" applyFont="1">
      <alignment/>
      <protection/>
    </xf>
    <xf numFmtId="14" fontId="7" fillId="0" borderId="0" xfId="61" applyNumberFormat="1" applyFont="1" applyFill="1" applyAlignment="1" quotePrefix="1">
      <alignment horizontal="center"/>
      <protection/>
    </xf>
    <xf numFmtId="0" fontId="0" fillId="0" borderId="0" xfId="0" applyFont="1" applyAlignment="1">
      <alignment/>
    </xf>
    <xf numFmtId="167" fontId="0" fillId="0" borderId="0" xfId="42" applyNumberFormat="1" applyFont="1" applyFill="1" applyAlignment="1">
      <alignment/>
    </xf>
    <xf numFmtId="0" fontId="0" fillId="0" borderId="0" xfId="0" applyFont="1" applyAlignment="1">
      <alignment horizontal="center"/>
    </xf>
    <xf numFmtId="167" fontId="0" fillId="0" borderId="10" xfId="42" applyNumberFormat="1" applyFont="1" applyFill="1" applyBorder="1" applyAlignment="1">
      <alignment/>
    </xf>
    <xf numFmtId="0" fontId="0" fillId="0" borderId="0" xfId="0" applyFont="1" applyAlignment="1">
      <alignment/>
    </xf>
    <xf numFmtId="167" fontId="0" fillId="0" borderId="0" xfId="42" applyNumberFormat="1" applyFont="1" applyFill="1" applyBorder="1" applyAlignment="1">
      <alignment/>
    </xf>
    <xf numFmtId="37" fontId="0" fillId="0" borderId="0" xfId="61" applyNumberFormat="1" applyFont="1">
      <alignment/>
      <protection/>
    </xf>
    <xf numFmtId="37" fontId="0" fillId="0" borderId="0" xfId="61" applyNumberFormat="1" applyFont="1" applyBorder="1">
      <alignment/>
      <protection/>
    </xf>
    <xf numFmtId="0" fontId="7" fillId="0" borderId="0" xfId="0" applyFont="1" applyAlignment="1">
      <alignment/>
    </xf>
    <xf numFmtId="0" fontId="7" fillId="0" borderId="0" xfId="61" applyFont="1" applyBorder="1" applyAlignment="1">
      <alignment horizontal="left"/>
      <protection/>
    </xf>
    <xf numFmtId="0" fontId="7" fillId="0" borderId="0" xfId="61" applyFont="1" applyBorder="1">
      <alignment/>
      <protection/>
    </xf>
    <xf numFmtId="40" fontId="7" fillId="0" borderId="0" xfId="61" applyNumberFormat="1" applyFont="1" applyFill="1" applyBorder="1" applyAlignment="1">
      <alignment horizontal="right"/>
      <protection/>
    </xf>
    <xf numFmtId="38" fontId="7" fillId="0" borderId="0" xfId="61" applyNumberFormat="1" applyFont="1">
      <alignment/>
      <protection/>
    </xf>
    <xf numFmtId="38" fontId="7" fillId="0" borderId="0" xfId="61" applyNumberFormat="1" applyFont="1" applyFill="1">
      <alignment/>
      <protection/>
    </xf>
    <xf numFmtId="0" fontId="7" fillId="0" borderId="0" xfId="0" applyFont="1" applyAlignment="1">
      <alignment horizontal="left"/>
    </xf>
    <xf numFmtId="167" fontId="0" fillId="0" borderId="11" xfId="42" applyNumberFormat="1" applyFont="1" applyFill="1" applyBorder="1" applyAlignment="1">
      <alignment/>
    </xf>
    <xf numFmtId="38" fontId="9" fillId="0" borderId="0" xfId="61" applyNumberFormat="1" applyFont="1" applyBorder="1" applyAlignment="1">
      <alignment horizontal="left"/>
      <protection/>
    </xf>
    <xf numFmtId="0" fontId="7" fillId="0" borderId="0" xfId="63" applyFont="1" applyAlignment="1">
      <alignment horizontal="center"/>
      <protection/>
    </xf>
    <xf numFmtId="38" fontId="9" fillId="0" borderId="0" xfId="63" applyNumberFormat="1" applyFont="1" applyAlignment="1">
      <alignment horizontal="left"/>
      <protection/>
    </xf>
    <xf numFmtId="0" fontId="10" fillId="0" borderId="0" xfId="63" applyFont="1">
      <alignment/>
      <protection/>
    </xf>
    <xf numFmtId="0" fontId="0" fillId="0" borderId="0" xfId="61" applyFont="1">
      <alignment/>
      <protection/>
    </xf>
    <xf numFmtId="38" fontId="0" fillId="0" borderId="0" xfId="61" applyNumberFormat="1" applyFont="1">
      <alignment/>
      <protection/>
    </xf>
    <xf numFmtId="38" fontId="10" fillId="0" borderId="0" xfId="61" applyNumberFormat="1" applyFont="1">
      <alignment/>
      <protection/>
    </xf>
    <xf numFmtId="0" fontId="0" fillId="0" borderId="0" xfId="61" applyFont="1">
      <alignment/>
      <protection/>
    </xf>
    <xf numFmtId="38" fontId="12" fillId="0" borderId="0" xfId="61" applyNumberFormat="1" applyFont="1" applyAlignment="1">
      <alignment horizontal="center"/>
      <protection/>
    </xf>
    <xf numFmtId="0" fontId="0" fillId="0" borderId="0" xfId="61" applyFont="1">
      <alignment/>
      <protection/>
    </xf>
    <xf numFmtId="0" fontId="0" fillId="0" borderId="0" xfId="61" applyFont="1" applyAlignment="1">
      <alignment horizontal="center"/>
      <protection/>
    </xf>
    <xf numFmtId="0" fontId="12" fillId="0" borderId="0" xfId="61" applyFont="1" applyAlignment="1">
      <alignment horizontal="center"/>
      <protection/>
    </xf>
    <xf numFmtId="38" fontId="7" fillId="0" borderId="0" xfId="61" applyNumberFormat="1" applyFont="1" applyAlignment="1" quotePrefix="1">
      <alignment horizontal="center"/>
      <protection/>
    </xf>
    <xf numFmtId="0" fontId="0" fillId="0" borderId="0" xfId="61" applyFont="1" applyAlignment="1">
      <alignment horizontal="center"/>
      <protection/>
    </xf>
    <xf numFmtId="38" fontId="7" fillId="0" borderId="0" xfId="61" applyNumberFormat="1" applyFont="1" applyAlignment="1">
      <alignment horizontal="center"/>
      <protection/>
    </xf>
    <xf numFmtId="167" fontId="0" fillId="0" borderId="0" xfId="42" applyNumberFormat="1" applyFont="1" applyBorder="1" applyAlignment="1">
      <alignment/>
    </xf>
    <xf numFmtId="38" fontId="0" fillId="0" borderId="0" xfId="61" applyNumberFormat="1" applyFont="1" applyAlignment="1">
      <alignment horizontal="right"/>
      <protection/>
    </xf>
    <xf numFmtId="38" fontId="0" fillId="0" borderId="0" xfId="61" applyNumberFormat="1" applyFont="1">
      <alignment/>
      <protection/>
    </xf>
    <xf numFmtId="167" fontId="0" fillId="0" borderId="12" xfId="42" applyNumberFormat="1" applyFont="1" applyFill="1" applyBorder="1" applyAlignment="1">
      <alignment/>
    </xf>
    <xf numFmtId="37" fontId="0" fillId="0" borderId="0" xfId="61" applyNumberFormat="1" applyFont="1" applyFill="1">
      <alignment/>
      <protection/>
    </xf>
    <xf numFmtId="38" fontId="0" fillId="0" borderId="0" xfId="61" applyNumberFormat="1" applyFont="1" applyFill="1" applyBorder="1" applyAlignment="1">
      <alignment horizontal="right"/>
      <protection/>
    </xf>
    <xf numFmtId="0" fontId="7" fillId="0" borderId="0" xfId="61" applyFont="1" applyAlignment="1">
      <alignment horizontal="left"/>
      <protection/>
    </xf>
    <xf numFmtId="0" fontId="0" fillId="0" borderId="0" xfId="61" applyFont="1" applyAlignment="1" quotePrefix="1">
      <alignment horizontal="left"/>
      <protection/>
    </xf>
    <xf numFmtId="38" fontId="0" fillId="0" borderId="0" xfId="61" applyNumberFormat="1" applyFont="1" applyBorder="1">
      <alignment/>
      <protection/>
    </xf>
    <xf numFmtId="0" fontId="0" fillId="0" borderId="0" xfId="61" applyFont="1" applyBorder="1">
      <alignment/>
      <protection/>
    </xf>
    <xf numFmtId="0" fontId="0" fillId="0" borderId="0" xfId="61" applyFont="1" applyAlignment="1">
      <alignment horizontal="right"/>
      <protection/>
    </xf>
    <xf numFmtId="0" fontId="0" fillId="0" borderId="0" xfId="61" applyFont="1" applyAlignment="1">
      <alignment horizontal="left"/>
      <protection/>
    </xf>
    <xf numFmtId="40" fontId="0" fillId="0" borderId="0" xfId="61" applyNumberFormat="1" applyFont="1">
      <alignment/>
      <protection/>
    </xf>
    <xf numFmtId="38" fontId="13" fillId="0" borderId="0" xfId="61" applyNumberFormat="1" applyFont="1" applyFill="1">
      <alignment/>
      <protection/>
    </xf>
    <xf numFmtId="0" fontId="0" fillId="0" borderId="0" xfId="61" applyFont="1">
      <alignment/>
      <protection/>
    </xf>
    <xf numFmtId="0" fontId="0" fillId="0" borderId="0" xfId="0" applyFont="1" applyAlignment="1">
      <alignment/>
    </xf>
    <xf numFmtId="38" fontId="0" fillId="0" borderId="0" xfId="61" applyNumberFormat="1" applyFont="1" applyAlignment="1">
      <alignment horizontal="left"/>
      <protection/>
    </xf>
    <xf numFmtId="38" fontId="13" fillId="0" borderId="0" xfId="61" applyNumberFormat="1" applyFont="1" applyFill="1" applyAlignment="1">
      <alignment horizontal="left"/>
      <protection/>
    </xf>
    <xf numFmtId="168" fontId="0" fillId="0" borderId="0" xfId="61" applyNumberFormat="1" applyFont="1">
      <alignment/>
      <protection/>
    </xf>
    <xf numFmtId="0" fontId="0" fillId="0" borderId="0" xfId="61" applyFont="1">
      <alignment/>
      <protection/>
    </xf>
    <xf numFmtId="0" fontId="0" fillId="0" borderId="0" xfId="61" applyFont="1" applyAlignment="1">
      <alignment horizontal="center"/>
      <protection/>
    </xf>
    <xf numFmtId="167" fontId="0" fillId="0" borderId="12" xfId="42" applyNumberFormat="1" applyFont="1" applyFill="1" applyBorder="1" applyAlignment="1">
      <alignment/>
    </xf>
    <xf numFmtId="40" fontId="0" fillId="0" borderId="0" xfId="61" applyNumberFormat="1" applyFont="1" applyAlignment="1">
      <alignment horizontal="center"/>
      <protection/>
    </xf>
    <xf numFmtId="40" fontId="0" fillId="0" borderId="0" xfId="61" applyNumberFormat="1" applyFont="1" applyAlignment="1">
      <alignment horizontal="center"/>
      <protection/>
    </xf>
    <xf numFmtId="0" fontId="11" fillId="0" borderId="0" xfId="0" applyFont="1" applyAlignment="1">
      <alignment horizontal="left" indent="1"/>
    </xf>
    <xf numFmtId="38" fontId="7" fillId="0" borderId="0" xfId="61" applyNumberFormat="1" applyFont="1" applyBorder="1">
      <alignment/>
      <protection/>
    </xf>
    <xf numFmtId="38" fontId="7" fillId="0" borderId="0" xfId="63" applyNumberFormat="1" applyFont="1" applyAlignment="1">
      <alignment horizontal="left"/>
      <protection/>
    </xf>
    <xf numFmtId="38" fontId="8" fillId="0" borderId="0" xfId="61" applyNumberFormat="1" applyFont="1" applyBorder="1" applyAlignment="1">
      <alignment horizontal="left"/>
      <protection/>
    </xf>
    <xf numFmtId="0" fontId="7" fillId="0" borderId="0" xfId="64" applyFont="1" applyAlignment="1">
      <alignment horizontal="left"/>
      <protection/>
    </xf>
    <xf numFmtId="0" fontId="14" fillId="0" borderId="0" xfId="61" applyFont="1" applyAlignment="1">
      <alignment horizontal="left"/>
      <protection/>
    </xf>
    <xf numFmtId="0" fontId="14" fillId="0" borderId="0" xfId="61" applyFont="1" applyAlignment="1">
      <alignment horizontal="centerContinuous"/>
      <protection/>
    </xf>
    <xf numFmtId="0" fontId="14" fillId="0" borderId="0" xfId="64" applyFont="1" applyAlignment="1">
      <alignment horizontal="centerContinuous"/>
      <protection/>
    </xf>
    <xf numFmtId="0" fontId="15" fillId="0" borderId="0" xfId="63" applyFont="1" applyBorder="1" applyAlignment="1">
      <alignment horizontal="centerContinuous"/>
      <protection/>
    </xf>
    <xf numFmtId="0" fontId="7" fillId="0" borderId="0" xfId="62" applyFont="1" applyAlignment="1">
      <alignment horizontal="center"/>
      <protection/>
    </xf>
    <xf numFmtId="0" fontId="7" fillId="0" borderId="0" xfId="62" applyFont="1">
      <alignment/>
      <protection/>
    </xf>
    <xf numFmtId="38" fontId="7" fillId="0" borderId="0" xfId="62" applyNumberFormat="1" applyFont="1" applyAlignment="1">
      <alignment horizontal="center"/>
      <protection/>
    </xf>
    <xf numFmtId="167" fontId="0" fillId="0" borderId="0" xfId="42" applyNumberFormat="1" applyFont="1" applyAlignment="1">
      <alignment/>
    </xf>
    <xf numFmtId="15" fontId="0" fillId="0" borderId="0" xfId="61" applyNumberFormat="1" applyFont="1" applyBorder="1">
      <alignment/>
      <protection/>
    </xf>
    <xf numFmtId="0" fontId="9" fillId="0" borderId="0" xfId="63" applyFont="1" applyBorder="1">
      <alignment/>
      <protection/>
    </xf>
    <xf numFmtId="0" fontId="0" fillId="0" borderId="0" xfId="64" applyFont="1" applyAlignment="1">
      <alignment horizontal="center"/>
      <protection/>
    </xf>
    <xf numFmtId="0" fontId="0" fillId="0" borderId="0" xfId="64" applyFont="1">
      <alignment/>
      <protection/>
    </xf>
    <xf numFmtId="0" fontId="0" fillId="0" borderId="0" xfId="64" applyFont="1" applyFill="1">
      <alignment/>
      <protection/>
    </xf>
    <xf numFmtId="0" fontId="7" fillId="0" borderId="0" xfId="61" applyFont="1" applyAlignment="1">
      <alignment horizontal="center"/>
      <protection/>
    </xf>
    <xf numFmtId="0" fontId="7" fillId="0" borderId="0" xfId="61" applyFont="1" applyFill="1" applyBorder="1" applyAlignment="1">
      <alignment horizontal="center"/>
      <protection/>
    </xf>
    <xf numFmtId="0" fontId="7" fillId="0" borderId="0" xfId="61" applyFont="1" applyBorder="1" applyAlignment="1">
      <alignment horizontal="center"/>
      <protection/>
    </xf>
    <xf numFmtId="14" fontId="7" fillId="0" borderId="0" xfId="61" applyNumberFormat="1" applyFont="1" applyAlignment="1" quotePrefix="1">
      <alignment horizontal="center"/>
      <protection/>
    </xf>
    <xf numFmtId="0" fontId="7" fillId="0" borderId="0" xfId="0" applyFont="1" applyAlignment="1">
      <alignment/>
    </xf>
    <xf numFmtId="167" fontId="13" fillId="0" borderId="0" xfId="42" applyNumberFormat="1" applyFont="1" applyFill="1" applyBorder="1" applyAlignment="1">
      <alignment/>
    </xf>
    <xf numFmtId="167" fontId="13" fillId="0" borderId="0" xfId="42" applyNumberFormat="1" applyFont="1" applyBorder="1" applyAlignment="1">
      <alignment/>
    </xf>
    <xf numFmtId="0" fontId="0" fillId="0" borderId="0" xfId="0" applyFont="1" applyAlignment="1">
      <alignment horizontal="center"/>
    </xf>
    <xf numFmtId="0" fontId="0" fillId="0" borderId="0" xfId="0" applyFont="1" applyAlignment="1">
      <alignment/>
    </xf>
    <xf numFmtId="167" fontId="0" fillId="0" borderId="0" xfId="42" applyNumberFormat="1" applyFont="1" applyFill="1" applyBorder="1" applyAlignment="1">
      <alignment/>
    </xf>
    <xf numFmtId="167" fontId="0" fillId="0" borderId="0" xfId="42" applyNumberFormat="1" applyFont="1" applyBorder="1" applyAlignment="1">
      <alignment/>
    </xf>
    <xf numFmtId="0" fontId="7" fillId="0" borderId="0" xfId="0" applyFont="1" applyAlignment="1">
      <alignment horizontal="center"/>
    </xf>
    <xf numFmtId="167" fontId="7" fillId="0" borderId="13" xfId="42" applyNumberFormat="1" applyFont="1" applyFill="1" applyBorder="1" applyAlignment="1">
      <alignment/>
    </xf>
    <xf numFmtId="167" fontId="7" fillId="0" borderId="13" xfId="42" applyNumberFormat="1" applyFont="1" applyBorder="1" applyAlignment="1">
      <alignment/>
    </xf>
    <xf numFmtId="167" fontId="0" fillId="0" borderId="12" xfId="42" applyNumberFormat="1" applyFont="1" applyBorder="1" applyAlignment="1">
      <alignment/>
    </xf>
    <xf numFmtId="167" fontId="7" fillId="0" borderId="10" xfId="42" applyNumberFormat="1" applyFont="1" applyFill="1" applyBorder="1" applyAlignment="1">
      <alignment/>
    </xf>
    <xf numFmtId="167" fontId="7" fillId="0" borderId="10" xfId="42" applyNumberFormat="1" applyFont="1" applyBorder="1" applyAlignment="1">
      <alignment/>
    </xf>
    <xf numFmtId="0" fontId="0" fillId="0" borderId="0" xfId="61" applyFont="1" quotePrefix="1">
      <alignment/>
      <protection/>
    </xf>
    <xf numFmtId="167" fontId="7" fillId="0" borderId="0" xfId="42" applyNumberFormat="1" applyFont="1" applyFill="1" applyBorder="1" applyAlignment="1">
      <alignment/>
    </xf>
    <xf numFmtId="167" fontId="7" fillId="0" borderId="0" xfId="42" applyNumberFormat="1" applyFont="1" applyBorder="1" applyAlignment="1">
      <alignment/>
    </xf>
    <xf numFmtId="0" fontId="16" fillId="0" borderId="0" xfId="61" applyFont="1">
      <alignment/>
      <protection/>
    </xf>
    <xf numFmtId="0" fontId="0" fillId="0" borderId="0" xfId="61" applyFont="1">
      <alignment/>
      <protection/>
    </xf>
    <xf numFmtId="167" fontId="0" fillId="0" borderId="0" xfId="42" applyNumberFormat="1" applyFont="1" applyFill="1" applyBorder="1" applyAlignment="1">
      <alignment/>
    </xf>
    <xf numFmtId="0" fontId="0" fillId="0" borderId="0" xfId="0" applyFont="1" applyAlignment="1">
      <alignment horizontal="center"/>
    </xf>
    <xf numFmtId="167" fontId="7" fillId="0" borderId="11" xfId="42" applyNumberFormat="1" applyFont="1" applyFill="1" applyBorder="1" applyAlignment="1">
      <alignment/>
    </xf>
    <xf numFmtId="0" fontId="0" fillId="0" borderId="0" xfId="61" applyFont="1" applyFill="1" applyAlignment="1">
      <alignment horizontal="right"/>
      <protection/>
    </xf>
    <xf numFmtId="0" fontId="11" fillId="0" borderId="0" xfId="0" applyFont="1" applyAlignment="1">
      <alignment/>
    </xf>
    <xf numFmtId="0" fontId="7" fillId="0" borderId="0" xfId="61" applyFont="1" applyAlignment="1">
      <alignment/>
      <protection/>
    </xf>
    <xf numFmtId="0" fontId="7" fillId="0" borderId="0" xfId="61" applyFont="1" applyFill="1">
      <alignment/>
      <protection/>
    </xf>
    <xf numFmtId="0" fontId="0" fillId="0" borderId="0" xfId="61" applyFont="1" applyAlignment="1">
      <alignment/>
      <protection/>
    </xf>
    <xf numFmtId="167" fontId="7" fillId="0" borderId="0" xfId="42" applyNumberFormat="1" applyFont="1" applyFill="1" applyBorder="1" applyAlignment="1">
      <alignment horizontal="center"/>
    </xf>
    <xf numFmtId="167" fontId="0" fillId="0" borderId="0" xfId="42" applyNumberFormat="1" applyFont="1" applyFill="1" applyAlignment="1">
      <alignment/>
    </xf>
    <xf numFmtId="167" fontId="0" fillId="0" borderId="0" xfId="62" applyNumberFormat="1" applyFont="1">
      <alignment/>
      <protection/>
    </xf>
    <xf numFmtId="0" fontId="0" fillId="0" borderId="0" xfId="62" applyFont="1">
      <alignment/>
      <protection/>
    </xf>
    <xf numFmtId="164" fontId="0" fillId="0" borderId="0" xfId="42" applyFont="1" applyAlignment="1">
      <alignment/>
    </xf>
    <xf numFmtId="38" fontId="0" fillId="0" borderId="0" xfId="62" applyNumberFormat="1" applyFont="1">
      <alignment/>
      <protection/>
    </xf>
    <xf numFmtId="167" fontId="0" fillId="0" borderId="10" xfId="62" applyNumberFormat="1" applyFont="1" applyBorder="1">
      <alignment/>
      <protection/>
    </xf>
    <xf numFmtId="167" fontId="0" fillId="0" borderId="14" xfId="62" applyNumberFormat="1" applyFont="1" applyBorder="1">
      <alignment/>
      <protection/>
    </xf>
    <xf numFmtId="167" fontId="0" fillId="0" borderId="13" xfId="42" applyNumberFormat="1" applyFont="1" applyFill="1" applyBorder="1" applyAlignment="1">
      <alignment/>
    </xf>
    <xf numFmtId="0" fontId="0" fillId="0" borderId="0" xfId="0" applyFont="1" applyAlignment="1">
      <alignment/>
    </xf>
    <xf numFmtId="167" fontId="0" fillId="0" borderId="0" xfId="42" applyNumberFormat="1" applyFont="1" applyBorder="1" applyAlignment="1">
      <alignment/>
    </xf>
    <xf numFmtId="0" fontId="0" fillId="0" borderId="0" xfId="0" applyFont="1" applyAlignment="1">
      <alignment horizontal="center"/>
    </xf>
    <xf numFmtId="167" fontId="0" fillId="0" borderId="12" xfId="42" applyNumberFormat="1" applyFont="1" applyBorder="1" applyAlignment="1">
      <alignment/>
    </xf>
    <xf numFmtId="167" fontId="0" fillId="0" borderId="0" xfId="42" applyNumberFormat="1" applyFont="1" applyFill="1" applyBorder="1" applyAlignment="1">
      <alignment/>
    </xf>
    <xf numFmtId="0" fontId="0" fillId="0" borderId="0" xfId="61" applyFont="1" applyAlignment="1">
      <alignment/>
      <protection/>
    </xf>
    <xf numFmtId="167" fontId="0" fillId="0" borderId="11" xfId="61" applyNumberFormat="1" applyFont="1" applyFill="1" applyBorder="1">
      <alignment/>
      <protection/>
    </xf>
    <xf numFmtId="167" fontId="0" fillId="0" borderId="11" xfId="61" applyNumberFormat="1" applyFont="1" applyBorder="1">
      <alignment/>
      <protection/>
    </xf>
    <xf numFmtId="167" fontId="0" fillId="0" borderId="11" xfId="62" applyNumberFormat="1" applyFont="1" applyBorder="1">
      <alignment/>
      <protection/>
    </xf>
    <xf numFmtId="0" fontId="0" fillId="0" borderId="0" xfId="63" applyFont="1" applyAlignment="1">
      <alignment horizontal="center"/>
      <protection/>
    </xf>
    <xf numFmtId="0" fontId="0" fillId="0" borderId="0" xfId="63" applyFont="1">
      <alignment/>
      <protection/>
    </xf>
    <xf numFmtId="15" fontId="0" fillId="0" borderId="0" xfId="61" applyNumberFormat="1" applyFont="1" applyAlignment="1">
      <alignment horizontal="center"/>
      <protection/>
    </xf>
    <xf numFmtId="0" fontId="0" fillId="0" borderId="0" xfId="64" applyFont="1" applyAlignment="1">
      <alignment horizontal="center"/>
      <protection/>
    </xf>
    <xf numFmtId="0" fontId="0" fillId="0" borderId="0" xfId="64" applyFont="1" applyAlignment="1">
      <alignment horizontal="left"/>
      <protection/>
    </xf>
    <xf numFmtId="0" fontId="0" fillId="0" borderId="0" xfId="64" applyFont="1" applyAlignment="1">
      <alignment horizontal="centerContinuous"/>
      <protection/>
    </xf>
    <xf numFmtId="0" fontId="0" fillId="0" borderId="0" xfId="64" applyFont="1">
      <alignment/>
      <protection/>
    </xf>
    <xf numFmtId="167" fontId="0" fillId="0" borderId="0" xfId="42" applyNumberFormat="1" applyFont="1" applyAlignment="1">
      <alignment/>
    </xf>
    <xf numFmtId="0" fontId="0" fillId="0" borderId="0" xfId="62" applyFont="1" applyAlignment="1">
      <alignment wrapText="1"/>
      <protection/>
    </xf>
    <xf numFmtId="167" fontId="0" fillId="0" borderId="0" xfId="42" applyNumberFormat="1" applyFont="1" applyAlignment="1">
      <alignment/>
    </xf>
    <xf numFmtId="167" fontId="0" fillId="0" borderId="0" xfId="62" applyNumberFormat="1" applyFont="1" applyAlignment="1">
      <alignment/>
      <protection/>
    </xf>
    <xf numFmtId="167" fontId="0" fillId="0" borderId="0" xfId="61" applyNumberFormat="1" applyFont="1" applyFill="1">
      <alignment/>
      <protection/>
    </xf>
    <xf numFmtId="167" fontId="0" fillId="0" borderId="12" xfId="42" applyNumberFormat="1" applyFont="1" applyFill="1" applyBorder="1" applyAlignment="1">
      <alignment/>
    </xf>
    <xf numFmtId="0" fontId="0" fillId="0" borderId="0" xfId="61" applyFont="1" applyAlignment="1">
      <alignment vertical="top" wrapText="1"/>
      <protection/>
    </xf>
    <xf numFmtId="167" fontId="0" fillId="0" borderId="15" xfId="42" applyNumberFormat="1" applyFont="1" applyBorder="1" applyAlignment="1">
      <alignment/>
    </xf>
    <xf numFmtId="167" fontId="0" fillId="0" borderId="10" xfId="42" applyNumberFormat="1" applyFont="1" applyBorder="1" applyAlignment="1">
      <alignment/>
    </xf>
    <xf numFmtId="0" fontId="0" fillId="0" borderId="0" xfId="62" applyFont="1" applyBorder="1">
      <alignment/>
      <protection/>
    </xf>
    <xf numFmtId="164" fontId="0" fillId="0" borderId="0" xfId="42" applyFont="1" applyBorder="1" applyAlignment="1">
      <alignment/>
    </xf>
    <xf numFmtId="37" fontId="0" fillId="0" borderId="0" xfId="42" applyNumberFormat="1" applyFont="1" applyBorder="1" applyAlignment="1">
      <alignment/>
    </xf>
    <xf numFmtId="0" fontId="5" fillId="0" borderId="0" xfId="62" applyFont="1" applyBorder="1">
      <alignment/>
      <protection/>
    </xf>
    <xf numFmtId="0" fontId="7" fillId="0" borderId="0" xfId="62" applyFont="1" applyBorder="1">
      <alignment/>
      <protection/>
    </xf>
    <xf numFmtId="38" fontId="0" fillId="0" borderId="0" xfId="62" applyNumberFormat="1" applyFont="1" applyBorder="1">
      <alignment/>
      <protection/>
    </xf>
    <xf numFmtId="167" fontId="0" fillId="0" borderId="0" xfId="62" applyNumberFormat="1" applyFont="1" applyBorder="1">
      <alignment/>
      <protection/>
    </xf>
    <xf numFmtId="39" fontId="0" fillId="0" borderId="0" xfId="61" applyNumberFormat="1" applyFont="1" applyFill="1" applyAlignment="1">
      <alignment horizontal="right"/>
      <protection/>
    </xf>
    <xf numFmtId="39" fontId="0" fillId="0" borderId="0" xfId="61" applyNumberFormat="1" applyFont="1" applyAlignment="1">
      <alignment horizontal="right"/>
      <protection/>
    </xf>
    <xf numFmtId="40" fontId="0" fillId="0" borderId="0" xfId="61" applyNumberFormat="1" applyFont="1" applyAlignment="1">
      <alignment horizontal="right"/>
      <protection/>
    </xf>
    <xf numFmtId="40" fontId="0" fillId="0" borderId="0" xfId="61" applyNumberFormat="1" applyFont="1" applyAlignment="1">
      <alignment horizontal="right"/>
      <protection/>
    </xf>
    <xf numFmtId="169" fontId="0" fillId="0" borderId="0" xfId="42" applyNumberFormat="1" applyFont="1" applyAlignment="1">
      <alignment/>
    </xf>
    <xf numFmtId="169" fontId="0" fillId="0" borderId="0" xfId="42" applyNumberFormat="1" applyFont="1" applyFill="1" applyAlignment="1">
      <alignment/>
    </xf>
    <xf numFmtId="0" fontId="0" fillId="0" borderId="0" xfId="0" applyAlignment="1">
      <alignment/>
    </xf>
    <xf numFmtId="167" fontId="0" fillId="0" borderId="16" xfId="42" applyNumberFormat="1" applyFont="1" applyBorder="1" applyAlignment="1">
      <alignment/>
    </xf>
    <xf numFmtId="167" fontId="0" fillId="0" borderId="12" xfId="42" applyNumberFormat="1" applyFont="1" applyBorder="1" applyAlignment="1">
      <alignment/>
    </xf>
    <xf numFmtId="167" fontId="0" fillId="0" borderId="12" xfId="62" applyNumberFormat="1" applyFont="1" applyBorder="1">
      <alignment/>
      <protection/>
    </xf>
    <xf numFmtId="167" fontId="0" fillId="0" borderId="17" xfId="62" applyNumberFormat="1" applyFont="1" applyBorder="1">
      <alignment/>
      <protection/>
    </xf>
    <xf numFmtId="0" fontId="0" fillId="0" borderId="0" xfId="62" applyFont="1" applyAlignment="1">
      <alignment wrapText="1"/>
      <protection/>
    </xf>
    <xf numFmtId="0" fontId="0" fillId="0" borderId="0" xfId="62" applyFont="1">
      <alignment/>
      <protection/>
    </xf>
    <xf numFmtId="0" fontId="0" fillId="0" borderId="0" xfId="62" applyFont="1" applyAlignment="1">
      <alignment horizontal="justify" vertical="justify" wrapText="1"/>
      <protection/>
    </xf>
    <xf numFmtId="167" fontId="0" fillId="0" borderId="12" xfId="62" applyNumberFormat="1" applyFont="1" applyBorder="1" applyAlignment="1">
      <alignment/>
      <protection/>
    </xf>
    <xf numFmtId="39" fontId="0" fillId="0" borderId="0" xfId="61" applyNumberFormat="1" applyFont="1" applyFill="1" applyAlignment="1">
      <alignment/>
      <protection/>
    </xf>
    <xf numFmtId="0" fontId="0" fillId="0" borderId="0" xfId="61" applyFont="1" applyAlignment="1" quotePrefix="1">
      <alignment horizontal="left"/>
      <protection/>
    </xf>
    <xf numFmtId="0" fontId="0" fillId="0" borderId="0" xfId="61" applyFont="1">
      <alignment/>
      <protection/>
    </xf>
    <xf numFmtId="0" fontId="0" fillId="0" borderId="0" xfId="61" applyFont="1" applyAlignment="1">
      <alignment horizontal="left"/>
      <protection/>
    </xf>
    <xf numFmtId="167" fontId="0" fillId="0" borderId="18" xfId="62" applyNumberFormat="1" applyFont="1" applyBorder="1">
      <alignment/>
      <protection/>
    </xf>
    <xf numFmtId="167" fontId="0" fillId="0" borderId="19" xfId="62" applyNumberFormat="1" applyFont="1" applyBorder="1">
      <alignment/>
      <protection/>
    </xf>
    <xf numFmtId="167" fontId="0" fillId="0" borderId="16" xfId="62" applyNumberFormat="1" applyFont="1" applyBorder="1">
      <alignment/>
      <protection/>
    </xf>
    <xf numFmtId="168" fontId="7" fillId="0" borderId="0" xfId="61" applyNumberFormat="1" applyFont="1" applyFill="1" applyBorder="1" applyAlignment="1">
      <alignment horizontal="right"/>
      <protection/>
    </xf>
    <xf numFmtId="0" fontId="7" fillId="0" borderId="0" xfId="61" applyFont="1" applyAlignment="1">
      <alignment horizontal="justify" vertical="justify" wrapText="1"/>
      <protection/>
    </xf>
    <xf numFmtId="0" fontId="0" fillId="0" borderId="0" xfId="0" applyAlignment="1">
      <alignment horizontal="justify" vertical="justify" wrapText="1"/>
    </xf>
    <xf numFmtId="38" fontId="11" fillId="0" borderId="0" xfId="61" applyNumberFormat="1" applyFont="1" applyAlignment="1">
      <alignment horizontal="center"/>
      <protection/>
    </xf>
    <xf numFmtId="0" fontId="0" fillId="0" borderId="0" xfId="61" applyFont="1" applyAlignment="1">
      <alignment horizontal="justify" vertical="justify" wrapText="1"/>
      <protection/>
    </xf>
    <xf numFmtId="0" fontId="7" fillId="0" borderId="0" xfId="64" applyFont="1" applyAlignment="1">
      <alignment horizontal="center"/>
      <protection/>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 name="一般_3rdQTERLYREPORT" xfId="61"/>
    <cellStyle name="一般_MAcurrentmthYR2002" xfId="62"/>
    <cellStyle name="一般_Sheet1" xfId="63"/>
    <cellStyle name="一般_Sheet2" xfId="64"/>
    <cellStyle name="千分位[0]_FS" xfId="65"/>
    <cellStyle name="千分位_Book2" xfId="66"/>
    <cellStyle name="貨幣 [0]_Book3" xfId="67"/>
    <cellStyle name="貨幣_Book3"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E:\gee\MODULE2\HSIBac200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lian\F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3"/>
      <sheetName val="payment"/>
      <sheetName val="RECEIVING"/>
      <sheetName val="Sheet2"/>
      <sheetName val="Sheet1"/>
      <sheetName val="HSPM "/>
      <sheetName val="HSHY"/>
      <sheetName val="CASHFLOW"/>
      <sheetName val="1257"/>
      <sheetName val="pnl-worksheet"/>
      <sheetName val="PNL"/>
      <sheetName val="HSIB"/>
      <sheetName val="Sheet4"/>
      <sheetName val="HSHYHSPM"/>
      <sheetName val="Sheet2 (2)"/>
      <sheetName val="Sheet1 (4)"/>
      <sheetName val="Sheet1 (3)"/>
      <sheetName val="Sheet1 (2)"/>
      <sheetName val="BASED ON estimat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SWP"/>
      <sheetName val="MFGWP"/>
      <sheetName val="PNLWP"/>
      <sheetName val="Sheet1"/>
      <sheetName val="FS"/>
      <sheetName val="hspmcashflow statment"/>
      <sheetName val="cashflow statement"/>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M68"/>
  <sheetViews>
    <sheetView zoomScalePageLayoutView="0" workbookViewId="0" topLeftCell="A40">
      <selection activeCell="I45" sqref="I45"/>
    </sheetView>
  </sheetViews>
  <sheetFormatPr defaultColWidth="8.00390625" defaultRowHeight="15.75"/>
  <cols>
    <col min="1" max="1" width="3.75390625" style="1" customWidth="1"/>
    <col min="2" max="2" width="8.00390625" style="1" customWidth="1"/>
    <col min="3" max="3" width="9.75390625" style="1" customWidth="1"/>
    <col min="4" max="4" width="8.75390625" style="1" customWidth="1"/>
    <col min="5" max="5" width="10.875" style="1" customWidth="1"/>
    <col min="6" max="6" width="5.125" style="1" customWidth="1"/>
    <col min="7" max="8" width="15.625" style="10" customWidth="1"/>
    <col min="9" max="16384" width="8.00390625" style="1" customWidth="1"/>
  </cols>
  <sheetData>
    <row r="1" spans="1:13" ht="15.75">
      <c r="A1" s="11" t="s">
        <v>93</v>
      </c>
      <c r="B1" s="12"/>
      <c r="C1" s="13"/>
      <c r="D1" s="13"/>
      <c r="E1" s="13"/>
      <c r="F1" s="13"/>
      <c r="G1" s="17"/>
      <c r="H1" s="15"/>
      <c r="I1" s="13"/>
      <c r="J1" s="16"/>
      <c r="K1" s="16"/>
      <c r="L1" s="16"/>
      <c r="M1" s="16"/>
    </row>
    <row r="2" spans="1:13" ht="15.75">
      <c r="A2" s="18" t="s">
        <v>44</v>
      </c>
      <c r="B2" s="12"/>
      <c r="C2" s="13"/>
      <c r="D2" s="13"/>
      <c r="E2" s="13"/>
      <c r="F2" s="16"/>
      <c r="G2" s="19"/>
      <c r="H2" s="20"/>
      <c r="I2" s="21"/>
      <c r="J2" s="22"/>
      <c r="K2" s="22"/>
      <c r="L2" s="22"/>
      <c r="M2" s="22"/>
    </row>
    <row r="3" spans="1:13" ht="15.75">
      <c r="A3" s="11" t="s">
        <v>8</v>
      </c>
      <c r="B3" s="23"/>
      <c r="C3" s="24"/>
      <c r="D3" s="24"/>
      <c r="E3" s="24"/>
      <c r="F3" s="24"/>
      <c r="G3" s="27"/>
      <c r="H3" s="14"/>
      <c r="I3" s="16"/>
      <c r="J3" s="16"/>
      <c r="K3" s="16"/>
      <c r="L3" s="16"/>
      <c r="M3" s="16"/>
    </row>
    <row r="4" spans="1:13" ht="15.75">
      <c r="A4" s="11" t="s">
        <v>113</v>
      </c>
      <c r="B4" s="23"/>
      <c r="C4" s="24"/>
      <c r="D4" s="24"/>
      <c r="E4" s="24"/>
      <c r="F4" s="24"/>
      <c r="G4" s="28"/>
      <c r="H4" s="14"/>
      <c r="I4" s="16"/>
      <c r="J4" s="16"/>
      <c r="K4" s="16"/>
      <c r="L4" s="16"/>
      <c r="M4" s="16"/>
    </row>
    <row r="5" spans="1:13" ht="15.75">
      <c r="A5" s="17"/>
      <c r="B5" s="23"/>
      <c r="C5" s="24"/>
      <c r="D5" s="24"/>
      <c r="E5" s="24"/>
      <c r="F5" s="24"/>
      <c r="G5" s="29" t="s">
        <v>89</v>
      </c>
      <c r="H5" s="30" t="s">
        <v>90</v>
      </c>
      <c r="I5" s="16"/>
      <c r="J5" s="16"/>
      <c r="K5" s="16"/>
      <c r="L5" s="16"/>
      <c r="M5" s="16"/>
    </row>
    <row r="6" spans="1:13" ht="15.75">
      <c r="A6" s="16"/>
      <c r="B6" s="16"/>
      <c r="C6" s="16"/>
      <c r="D6" s="16"/>
      <c r="E6" s="16"/>
      <c r="F6" s="16"/>
      <c r="G6" s="32" t="s">
        <v>112</v>
      </c>
      <c r="H6" s="32" t="s">
        <v>108</v>
      </c>
      <c r="I6" s="16"/>
      <c r="J6" s="16"/>
      <c r="K6" s="16"/>
      <c r="L6" s="16"/>
      <c r="M6" s="16"/>
    </row>
    <row r="7" spans="1:13" ht="15.75">
      <c r="A7" s="16"/>
      <c r="B7" s="16"/>
      <c r="C7" s="16"/>
      <c r="D7" s="16"/>
      <c r="E7" s="16"/>
      <c r="F7" s="16"/>
      <c r="G7" s="30" t="s">
        <v>1</v>
      </c>
      <c r="H7" s="30" t="s">
        <v>1</v>
      </c>
      <c r="I7" s="16"/>
      <c r="J7" s="16"/>
      <c r="K7" s="16"/>
      <c r="L7" s="16"/>
      <c r="M7" s="16"/>
    </row>
    <row r="8" spans="1:13" ht="15.75">
      <c r="A8" s="31" t="s">
        <v>52</v>
      </c>
      <c r="B8" s="16"/>
      <c r="C8" s="16"/>
      <c r="D8" s="16"/>
      <c r="E8" s="16"/>
      <c r="F8" s="16"/>
      <c r="G8" s="30"/>
      <c r="H8" s="14"/>
      <c r="I8" s="16"/>
      <c r="J8" s="16"/>
      <c r="K8" s="16"/>
      <c r="L8" s="16"/>
      <c r="M8" s="16"/>
    </row>
    <row r="9" spans="1:13" ht="8.25" customHeight="1">
      <c r="A9" s="16"/>
      <c r="B9" s="16"/>
      <c r="C9" s="16"/>
      <c r="D9" s="16"/>
      <c r="E9" s="16"/>
      <c r="F9" s="16"/>
      <c r="G9" s="14"/>
      <c r="H9" s="14"/>
      <c r="I9" s="16"/>
      <c r="J9" s="16"/>
      <c r="K9" s="16"/>
      <c r="L9" s="16"/>
      <c r="M9" s="16"/>
    </row>
    <row r="10" spans="1:13" ht="14.25" customHeight="1">
      <c r="A10" s="31" t="s">
        <v>53</v>
      </c>
      <c r="B10" s="16"/>
      <c r="C10" s="16"/>
      <c r="D10" s="16"/>
      <c r="E10" s="16"/>
      <c r="F10" s="16"/>
      <c r="G10" s="14"/>
      <c r="H10" s="14"/>
      <c r="I10" s="16"/>
      <c r="J10" s="16"/>
      <c r="K10" s="16"/>
      <c r="L10" s="16"/>
      <c r="M10" s="16"/>
    </row>
    <row r="11" spans="1:13" ht="15.75">
      <c r="A11" s="33"/>
      <c r="B11" s="16" t="s">
        <v>54</v>
      </c>
      <c r="C11" s="16"/>
      <c r="D11" s="16"/>
      <c r="E11" s="16"/>
      <c r="F11" s="16"/>
      <c r="G11" s="34">
        <v>77115</v>
      </c>
      <c r="H11" s="34">
        <v>81008</v>
      </c>
      <c r="I11" s="16"/>
      <c r="J11" s="16"/>
      <c r="K11" s="16"/>
      <c r="L11" s="16"/>
      <c r="M11" s="16"/>
    </row>
    <row r="12" spans="1:13" ht="15.75">
      <c r="A12" s="33"/>
      <c r="B12" s="16" t="s">
        <v>55</v>
      </c>
      <c r="C12" s="16"/>
      <c r="D12" s="16"/>
      <c r="E12" s="16"/>
      <c r="F12" s="16"/>
      <c r="G12" s="137">
        <v>2135</v>
      </c>
      <c r="H12" s="137">
        <v>2144</v>
      </c>
      <c r="I12" s="16"/>
      <c r="J12" s="16"/>
      <c r="K12" s="16"/>
      <c r="L12" s="16"/>
      <c r="M12" s="16"/>
    </row>
    <row r="13" spans="1:13" ht="15.75">
      <c r="A13" s="33"/>
      <c r="B13" s="16" t="s">
        <v>56</v>
      </c>
      <c r="C13" s="16"/>
      <c r="D13" s="16"/>
      <c r="E13" s="16"/>
      <c r="F13" s="16"/>
      <c r="G13" s="34">
        <v>16119</v>
      </c>
      <c r="H13" s="34">
        <v>15953</v>
      </c>
      <c r="I13" s="16"/>
      <c r="J13" s="16"/>
      <c r="K13" s="16"/>
      <c r="L13" s="16"/>
      <c r="M13" s="16"/>
    </row>
    <row r="14" spans="1:13" ht="15.75">
      <c r="A14" s="35"/>
      <c r="B14" s="33"/>
      <c r="C14" s="16"/>
      <c r="D14" s="16"/>
      <c r="E14" s="16"/>
      <c r="F14" s="16"/>
      <c r="G14" s="36">
        <f>SUM(G11:G13)</f>
        <v>95369</v>
      </c>
      <c r="H14" s="36">
        <f>SUM(H11:H13)</f>
        <v>99105</v>
      </c>
      <c r="I14" s="16"/>
      <c r="J14" s="16"/>
      <c r="K14" s="16"/>
      <c r="L14" s="16"/>
      <c r="M14" s="16"/>
    </row>
    <row r="15" spans="1:13" ht="15.75">
      <c r="A15" s="41" t="s">
        <v>57</v>
      </c>
      <c r="B15" s="16"/>
      <c r="C15" s="16"/>
      <c r="D15" s="16"/>
      <c r="E15" s="16"/>
      <c r="F15" s="16"/>
      <c r="G15" s="34"/>
      <c r="H15" s="34"/>
      <c r="I15" s="16"/>
      <c r="J15" s="16"/>
      <c r="K15" s="16"/>
      <c r="L15" s="16"/>
      <c r="M15" s="16"/>
    </row>
    <row r="16" spans="1:13" ht="15.75">
      <c r="A16" s="35"/>
      <c r="B16" s="37" t="s">
        <v>17</v>
      </c>
      <c r="C16" s="16"/>
      <c r="D16" s="16"/>
      <c r="E16" s="16"/>
      <c r="F16" s="16"/>
      <c r="G16" s="38">
        <v>15806</v>
      </c>
      <c r="H16" s="38">
        <v>16078</v>
      </c>
      <c r="I16" s="16"/>
      <c r="J16" s="16"/>
      <c r="K16" s="16"/>
      <c r="L16" s="16"/>
      <c r="M16" s="16"/>
    </row>
    <row r="17" spans="1:13" ht="15.75">
      <c r="A17" s="35"/>
      <c r="B17" s="37" t="s">
        <v>94</v>
      </c>
      <c r="C17" s="16"/>
      <c r="D17" s="16"/>
      <c r="E17" s="16"/>
      <c r="F17" s="16"/>
      <c r="G17" s="38">
        <v>63200</v>
      </c>
      <c r="H17" s="38">
        <v>66685</v>
      </c>
      <c r="I17" s="16"/>
      <c r="J17" s="16"/>
      <c r="K17" s="16"/>
      <c r="L17" s="16"/>
      <c r="M17" s="16"/>
    </row>
    <row r="18" spans="1:13" ht="15.75" customHeight="1">
      <c r="A18" s="35"/>
      <c r="B18" s="37" t="s">
        <v>95</v>
      </c>
      <c r="C18" s="16"/>
      <c r="D18" s="16"/>
      <c r="E18" s="16"/>
      <c r="F18" s="16"/>
      <c r="G18" s="38">
        <v>634</v>
      </c>
      <c r="H18" s="38">
        <v>610</v>
      </c>
      <c r="I18" s="16"/>
      <c r="J18" s="16"/>
      <c r="K18" s="16"/>
      <c r="L18" s="16"/>
      <c r="M18" s="39"/>
    </row>
    <row r="19" spans="1:13" ht="15.75">
      <c r="A19" s="35"/>
      <c r="B19" s="37" t="s">
        <v>36</v>
      </c>
      <c r="C19" s="16"/>
      <c r="D19" s="16"/>
      <c r="E19" s="16"/>
      <c r="F19" s="16"/>
      <c r="G19" s="38">
        <v>4334</v>
      </c>
      <c r="H19" s="38">
        <v>4259</v>
      </c>
      <c r="I19" s="16"/>
      <c r="J19" s="16"/>
      <c r="K19" s="16"/>
      <c r="L19" s="16"/>
      <c r="M19" s="39"/>
    </row>
    <row r="20" spans="1:13" ht="15.75">
      <c r="A20" s="35"/>
      <c r="B20" s="33"/>
      <c r="C20" s="16"/>
      <c r="D20" s="16"/>
      <c r="E20" s="16"/>
      <c r="F20" s="16"/>
      <c r="G20" s="36">
        <f>SUM(G16:G19)</f>
        <v>83974</v>
      </c>
      <c r="H20" s="36">
        <f>SUM(H16:H19)</f>
        <v>87632</v>
      </c>
      <c r="I20" s="16"/>
      <c r="J20" s="16"/>
      <c r="K20" s="16"/>
      <c r="L20" s="16"/>
      <c r="M20" s="40"/>
    </row>
    <row r="21" spans="1:13" ht="15.75">
      <c r="A21" s="35"/>
      <c r="B21" s="33"/>
      <c r="C21" s="16"/>
      <c r="D21" s="16"/>
      <c r="E21" s="16"/>
      <c r="F21" s="16"/>
      <c r="G21" s="38"/>
      <c r="H21" s="38"/>
      <c r="I21" s="16"/>
      <c r="J21" s="16"/>
      <c r="K21" s="16"/>
      <c r="L21" s="16"/>
      <c r="M21" s="40"/>
    </row>
    <row r="22" spans="1:13" ht="15.75">
      <c r="A22" s="47" t="s">
        <v>82</v>
      </c>
      <c r="B22" s="33"/>
      <c r="C22" s="16"/>
      <c r="D22" s="16"/>
      <c r="E22" s="16"/>
      <c r="F22" s="16"/>
      <c r="G22" s="38">
        <v>0</v>
      </c>
      <c r="H22" s="38">
        <v>1473</v>
      </c>
      <c r="I22" s="16"/>
      <c r="J22" s="16"/>
      <c r="K22" s="16"/>
      <c r="L22" s="16"/>
      <c r="M22" s="40"/>
    </row>
    <row r="23" spans="1:13" ht="16.5" thickBot="1">
      <c r="A23" s="47" t="s">
        <v>58</v>
      </c>
      <c r="B23" s="33"/>
      <c r="C23" s="16"/>
      <c r="D23" s="16"/>
      <c r="E23" s="16"/>
      <c r="F23" s="16"/>
      <c r="G23" s="48">
        <f>G14+G20+G22</f>
        <v>179343</v>
      </c>
      <c r="H23" s="48">
        <f>H14+H20+H22</f>
        <v>188210</v>
      </c>
      <c r="I23" s="16"/>
      <c r="J23" s="16"/>
      <c r="K23" s="16"/>
      <c r="L23" s="16"/>
      <c r="M23" s="40"/>
    </row>
    <row r="24" spans="1:13" ht="9.75" customHeight="1" thickTop="1">
      <c r="A24" s="33"/>
      <c r="B24" s="16"/>
      <c r="C24" s="16"/>
      <c r="D24" s="16"/>
      <c r="E24" s="16"/>
      <c r="F24" s="16"/>
      <c r="G24" s="38"/>
      <c r="H24" s="38"/>
      <c r="I24" s="16"/>
      <c r="J24" s="16"/>
      <c r="K24" s="16"/>
      <c r="L24" s="16"/>
      <c r="M24" s="39"/>
    </row>
    <row r="25" spans="1:13" ht="15.75">
      <c r="A25" s="41" t="s">
        <v>59</v>
      </c>
      <c r="B25" s="16"/>
      <c r="C25" s="16"/>
      <c r="D25" s="16"/>
      <c r="E25" s="16"/>
      <c r="F25" s="16"/>
      <c r="G25" s="38"/>
      <c r="H25" s="38"/>
      <c r="I25" s="16"/>
      <c r="J25" s="16"/>
      <c r="K25" s="16"/>
      <c r="L25" s="16"/>
      <c r="M25" s="39"/>
    </row>
    <row r="26" spans="1:13" ht="9.75" customHeight="1">
      <c r="A26" s="33"/>
      <c r="B26" s="16"/>
      <c r="C26" s="16"/>
      <c r="D26" s="16"/>
      <c r="E26" s="16"/>
      <c r="F26" s="16"/>
      <c r="G26" s="38"/>
      <c r="H26" s="38"/>
      <c r="I26" s="16"/>
      <c r="J26" s="16"/>
      <c r="K26" s="16"/>
      <c r="L26" s="16"/>
      <c r="M26" s="39"/>
    </row>
    <row r="27" spans="1:13" ht="15.75">
      <c r="A27" s="41" t="s">
        <v>60</v>
      </c>
      <c r="B27" s="16"/>
      <c r="C27" s="16"/>
      <c r="D27" s="16"/>
      <c r="E27" s="16"/>
      <c r="F27" s="16"/>
      <c r="G27" s="38"/>
      <c r="H27" s="38"/>
      <c r="I27" s="16"/>
      <c r="J27" s="16"/>
      <c r="K27" s="16"/>
      <c r="L27" s="16"/>
      <c r="M27" s="39"/>
    </row>
    <row r="28" spans="1:13" ht="15.75">
      <c r="A28" s="41"/>
      <c r="B28" s="16" t="s">
        <v>61</v>
      </c>
      <c r="C28" s="16"/>
      <c r="D28" s="16"/>
      <c r="E28" s="16"/>
      <c r="F28" s="16"/>
      <c r="G28" s="38">
        <v>60494</v>
      </c>
      <c r="H28" s="38">
        <v>60494</v>
      </c>
      <c r="I28" s="16"/>
      <c r="J28" s="16"/>
      <c r="K28" s="16"/>
      <c r="L28" s="16"/>
      <c r="M28" s="39"/>
    </row>
    <row r="29" spans="1:13" ht="15.75">
      <c r="A29" s="41"/>
      <c r="B29" s="194" t="s">
        <v>131</v>
      </c>
      <c r="C29" s="16"/>
      <c r="D29" s="16"/>
      <c r="E29" s="16"/>
      <c r="F29" s="16"/>
      <c r="G29" s="38">
        <f>EQUITY!E25</f>
        <v>-48</v>
      </c>
      <c r="H29" s="38">
        <v>-48</v>
      </c>
      <c r="I29" s="16"/>
      <c r="J29" s="16"/>
      <c r="K29" s="16"/>
      <c r="L29" s="16"/>
      <c r="M29" s="39"/>
    </row>
    <row r="30" spans="1:13" ht="15.75">
      <c r="A30" s="41"/>
      <c r="B30" s="16" t="s">
        <v>96</v>
      </c>
      <c r="C30" s="16"/>
      <c r="D30" s="16"/>
      <c r="E30" s="16"/>
      <c r="F30" s="16"/>
      <c r="G30" s="38">
        <f>EQUITY!D25+EQUITY!F25+EQUITY!G25</f>
        <v>2749</v>
      </c>
      <c r="H30" s="38">
        <v>3914</v>
      </c>
      <c r="I30" s="16"/>
      <c r="J30" s="16"/>
      <c r="K30" s="16"/>
      <c r="L30" s="16"/>
      <c r="M30" s="39"/>
    </row>
    <row r="31" spans="1:13" ht="15.75">
      <c r="A31" s="41"/>
      <c r="B31" s="31"/>
      <c r="C31" s="16"/>
      <c r="D31" s="16"/>
      <c r="E31" s="16"/>
      <c r="F31" s="16"/>
      <c r="G31" s="144">
        <f>SUM(G28:G30)</f>
        <v>63195</v>
      </c>
      <c r="H31" s="144">
        <f>SUM(H28:H30)</f>
        <v>64360</v>
      </c>
      <c r="I31" s="16"/>
      <c r="J31" s="16"/>
      <c r="K31" s="16"/>
      <c r="L31" s="16"/>
      <c r="M31" s="39"/>
    </row>
    <row r="32" spans="1:13" ht="15.75">
      <c r="A32" s="41"/>
      <c r="B32" s="31" t="s">
        <v>49</v>
      </c>
      <c r="C32" s="16"/>
      <c r="D32" s="16"/>
      <c r="E32" s="16"/>
      <c r="F32" s="16"/>
      <c r="G32" s="38">
        <f>EQUITY!I25</f>
        <v>1419</v>
      </c>
      <c r="H32" s="38">
        <v>1357</v>
      </c>
      <c r="I32" s="16"/>
      <c r="J32" s="16"/>
      <c r="K32" s="16"/>
      <c r="L32" s="16"/>
      <c r="M32" s="39"/>
    </row>
    <row r="33" spans="1:13" ht="16.5" thickBot="1">
      <c r="A33" s="41"/>
      <c r="B33" s="31" t="s">
        <v>62</v>
      </c>
      <c r="C33" s="16"/>
      <c r="D33" s="16"/>
      <c r="E33" s="16"/>
      <c r="F33" s="16"/>
      <c r="G33" s="48">
        <f>+G31+G32</f>
        <v>64614</v>
      </c>
      <c r="H33" s="48">
        <f>SUM(H31:H32)</f>
        <v>65717</v>
      </c>
      <c r="I33" s="16"/>
      <c r="J33" s="16"/>
      <c r="K33" s="16"/>
      <c r="L33" s="16"/>
      <c r="M33" s="39"/>
    </row>
    <row r="34" spans="1:13" ht="16.5" thickTop="1">
      <c r="A34" s="41"/>
      <c r="B34" s="16"/>
      <c r="C34" s="16"/>
      <c r="D34" s="16"/>
      <c r="E34" s="16"/>
      <c r="F34" s="16"/>
      <c r="G34" s="38"/>
      <c r="H34" s="38"/>
      <c r="I34" s="16"/>
      <c r="J34" s="16"/>
      <c r="K34" s="16"/>
      <c r="L34" s="16"/>
      <c r="M34" s="39"/>
    </row>
    <row r="35" spans="1:13" ht="15.75">
      <c r="A35" s="41" t="s">
        <v>63</v>
      </c>
      <c r="B35" s="16"/>
      <c r="C35" s="16"/>
      <c r="D35" s="16"/>
      <c r="E35" s="16"/>
      <c r="F35" s="16"/>
      <c r="G35" s="38"/>
      <c r="H35" s="38"/>
      <c r="I35" s="16"/>
      <c r="J35" s="16"/>
      <c r="K35" s="16"/>
      <c r="L35" s="16"/>
      <c r="M35" s="39"/>
    </row>
    <row r="36" spans="1:13" ht="15.75">
      <c r="A36" s="41"/>
      <c r="B36" s="16" t="s">
        <v>97</v>
      </c>
      <c r="C36" s="16"/>
      <c r="D36" s="16"/>
      <c r="E36" s="16"/>
      <c r="F36" s="16"/>
      <c r="G36" s="38">
        <v>17568</v>
      </c>
      <c r="H36" s="38">
        <v>19428</v>
      </c>
      <c r="I36" s="16"/>
      <c r="J36" s="16"/>
      <c r="K36" s="16"/>
      <c r="L36" s="16"/>
      <c r="M36" s="39"/>
    </row>
    <row r="37" spans="1:13" ht="15.75">
      <c r="A37" s="41"/>
      <c r="B37" s="194" t="s">
        <v>123</v>
      </c>
      <c r="C37" s="16"/>
      <c r="D37" s="16"/>
      <c r="E37" s="16"/>
      <c r="F37" s="16"/>
      <c r="G37" s="38">
        <v>5998</v>
      </c>
      <c r="H37" s="38">
        <v>5998</v>
      </c>
      <c r="I37" s="16"/>
      <c r="J37" s="16"/>
      <c r="K37" s="16"/>
      <c r="L37" s="16"/>
      <c r="M37" s="39"/>
    </row>
    <row r="38" spans="1:13" ht="15.75">
      <c r="A38" s="41"/>
      <c r="B38" s="16"/>
      <c r="C38" s="16"/>
      <c r="D38" s="16"/>
      <c r="E38" s="16"/>
      <c r="F38" s="16"/>
      <c r="G38" s="36">
        <f>SUM(G36:G37)</f>
        <v>23566</v>
      </c>
      <c r="H38" s="36">
        <f>SUM(H36:H37)</f>
        <v>25426</v>
      </c>
      <c r="I38" s="16"/>
      <c r="J38" s="16"/>
      <c r="K38" s="16"/>
      <c r="L38" s="16"/>
      <c r="M38" s="39"/>
    </row>
    <row r="39" spans="1:13" ht="11.25" customHeight="1">
      <c r="A39" s="41"/>
      <c r="B39" s="16"/>
      <c r="C39" s="16"/>
      <c r="D39" s="16"/>
      <c r="E39" s="16"/>
      <c r="F39" s="16"/>
      <c r="G39" s="38"/>
      <c r="H39" s="38"/>
      <c r="I39" s="16"/>
      <c r="J39" s="16"/>
      <c r="K39" s="16"/>
      <c r="L39" s="16"/>
      <c r="M39" s="39"/>
    </row>
    <row r="40" spans="1:13" ht="15.75">
      <c r="A40" s="41" t="s">
        <v>64</v>
      </c>
      <c r="B40" s="16"/>
      <c r="C40" s="16"/>
      <c r="D40" s="16"/>
      <c r="E40" s="16"/>
      <c r="F40" s="16"/>
      <c r="G40" s="38"/>
      <c r="H40" s="38"/>
      <c r="I40" s="16"/>
      <c r="J40" s="16"/>
      <c r="K40" s="16"/>
      <c r="L40" s="16"/>
      <c r="M40" s="39"/>
    </row>
    <row r="41" spans="1:13" ht="15.75">
      <c r="A41" s="35"/>
      <c r="B41" s="37" t="s">
        <v>98</v>
      </c>
      <c r="C41" s="16"/>
      <c r="D41" s="16"/>
      <c r="E41" s="16"/>
      <c r="F41" s="16"/>
      <c r="G41" s="38">
        <v>38112</v>
      </c>
      <c r="H41" s="38">
        <v>43762</v>
      </c>
      <c r="I41" s="16"/>
      <c r="J41" s="16"/>
      <c r="K41" s="16"/>
      <c r="L41" s="16"/>
      <c r="M41" s="16"/>
    </row>
    <row r="42" spans="1:13" ht="15.75">
      <c r="A42" s="35"/>
      <c r="B42" s="37" t="s">
        <v>97</v>
      </c>
      <c r="C42" s="16"/>
      <c r="D42" s="16"/>
      <c r="E42" s="16"/>
      <c r="F42" s="16"/>
      <c r="G42" s="38">
        <v>53044</v>
      </c>
      <c r="H42" s="38">
        <v>53298</v>
      </c>
      <c r="I42" s="16"/>
      <c r="J42" s="16"/>
      <c r="K42" s="16"/>
      <c r="L42" s="16"/>
      <c r="M42" s="16"/>
    </row>
    <row r="43" spans="1:13" ht="15.75">
      <c r="A43" s="35"/>
      <c r="B43" s="183" t="s">
        <v>124</v>
      </c>
      <c r="C43" s="16"/>
      <c r="D43" s="16"/>
      <c r="E43" s="16"/>
      <c r="F43" s="16"/>
      <c r="G43" s="38">
        <v>7</v>
      </c>
      <c r="H43" s="38">
        <v>7</v>
      </c>
      <c r="I43" s="16"/>
      <c r="J43" s="16"/>
      <c r="K43" s="16"/>
      <c r="L43" s="16"/>
      <c r="M43" s="16"/>
    </row>
    <row r="44" spans="1:13" ht="15.75">
      <c r="A44" s="35"/>
      <c r="B44" s="33"/>
      <c r="C44" s="16"/>
      <c r="D44" s="16"/>
      <c r="E44" s="16"/>
      <c r="F44" s="16"/>
      <c r="G44" s="36">
        <f>SUM(G41:G43)</f>
        <v>91163</v>
      </c>
      <c r="H44" s="36">
        <f>SUM(H41:H43)</f>
        <v>97067</v>
      </c>
      <c r="I44" s="16"/>
      <c r="J44" s="16"/>
      <c r="K44" s="16"/>
      <c r="L44" s="16"/>
      <c r="M44" s="16"/>
    </row>
    <row r="45" spans="1:13" ht="9" customHeight="1">
      <c r="A45" s="35"/>
      <c r="B45" s="33"/>
      <c r="C45" s="16"/>
      <c r="D45" s="16"/>
      <c r="E45" s="16"/>
      <c r="F45" s="16"/>
      <c r="G45" s="38"/>
      <c r="H45" s="38"/>
      <c r="I45" s="16"/>
      <c r="J45" s="16"/>
      <c r="K45" s="16"/>
      <c r="L45" s="16"/>
      <c r="M45" s="16"/>
    </row>
    <row r="46" spans="1:13" ht="15.75">
      <c r="A46" s="47" t="s">
        <v>65</v>
      </c>
      <c r="B46" s="33"/>
      <c r="C46" s="16"/>
      <c r="D46" s="16"/>
      <c r="E46" s="16"/>
      <c r="F46" s="16"/>
      <c r="G46" s="36">
        <f>G38+G44</f>
        <v>114729</v>
      </c>
      <c r="H46" s="36">
        <f>H38+H44</f>
        <v>122493</v>
      </c>
      <c r="I46" s="16"/>
      <c r="J46" s="16"/>
      <c r="K46" s="16"/>
      <c r="L46" s="16"/>
      <c r="M46" s="16"/>
    </row>
    <row r="47" spans="1:13" ht="9.75" customHeight="1">
      <c r="A47" s="35"/>
      <c r="B47" s="33"/>
      <c r="C47" s="16"/>
      <c r="D47" s="16"/>
      <c r="E47" s="16"/>
      <c r="F47" s="16"/>
      <c r="G47" s="38"/>
      <c r="H47" s="38"/>
      <c r="I47" s="16"/>
      <c r="J47" s="16"/>
      <c r="K47" s="16"/>
      <c r="L47" s="16"/>
      <c r="M47" s="16"/>
    </row>
    <row r="48" spans="1:13" ht="16.5" thickBot="1">
      <c r="A48" s="47" t="s">
        <v>66</v>
      </c>
      <c r="B48" s="33"/>
      <c r="C48" s="16"/>
      <c r="D48" s="16"/>
      <c r="E48" s="16"/>
      <c r="F48" s="16"/>
      <c r="G48" s="48">
        <f>+G33+G46</f>
        <v>179343</v>
      </c>
      <c r="H48" s="48">
        <f>H46+H33</f>
        <v>188210</v>
      </c>
      <c r="I48" s="16"/>
      <c r="J48" s="16"/>
      <c r="K48" s="16"/>
      <c r="L48" s="16"/>
      <c r="M48" s="16"/>
    </row>
    <row r="49" spans="1:13" ht="10.5" customHeight="1" thickTop="1">
      <c r="A49" s="35"/>
      <c r="B49" s="33"/>
      <c r="C49" s="16"/>
      <c r="D49" s="16"/>
      <c r="E49" s="16"/>
      <c r="F49" s="16"/>
      <c r="G49" s="38"/>
      <c r="H49" s="38"/>
      <c r="I49" s="16"/>
      <c r="J49" s="16"/>
      <c r="K49" s="16"/>
      <c r="L49" s="16"/>
      <c r="M49" s="16"/>
    </row>
    <row r="50" spans="1:13" s="4" customFormat="1" ht="15.75">
      <c r="A50" s="42" t="s">
        <v>80</v>
      </c>
      <c r="B50" s="43"/>
      <c r="C50" s="43"/>
      <c r="D50" s="43"/>
      <c r="E50" s="43"/>
      <c r="F50" s="43"/>
      <c r="G50" s="199">
        <f>G33/302471.5</f>
        <v>0.21362012619370752</v>
      </c>
      <c r="H50" s="199">
        <f>H33/302471.5</f>
        <v>0.21726675075172372</v>
      </c>
      <c r="I50" s="31"/>
      <c r="J50" s="31"/>
      <c r="K50" s="31"/>
      <c r="L50" s="31"/>
      <c r="M50" s="31"/>
    </row>
    <row r="51" spans="1:13" s="4" customFormat="1" ht="7.5" customHeight="1">
      <c r="A51" s="42"/>
      <c r="B51" s="43"/>
      <c r="C51" s="43"/>
      <c r="D51" s="43"/>
      <c r="E51" s="43"/>
      <c r="F51" s="43"/>
      <c r="G51" s="44"/>
      <c r="H51" s="44"/>
      <c r="I51" s="31"/>
      <c r="J51" s="31"/>
      <c r="K51" s="31"/>
      <c r="L51" s="31"/>
      <c r="M51" s="31"/>
    </row>
    <row r="52" spans="1:13" ht="3.75" customHeight="1">
      <c r="A52" s="16"/>
      <c r="B52" s="16"/>
      <c r="C52" s="16"/>
      <c r="D52" s="16"/>
      <c r="E52" s="16"/>
      <c r="F52" s="16"/>
      <c r="G52" s="14"/>
      <c r="H52" s="14"/>
      <c r="I52" s="16"/>
      <c r="J52" s="16"/>
      <c r="K52" s="16"/>
      <c r="L52" s="16"/>
      <c r="M52" s="16"/>
    </row>
    <row r="53" spans="1:13" ht="1.5" customHeight="1">
      <c r="A53" s="16"/>
      <c r="B53" s="16"/>
      <c r="C53" s="16"/>
      <c r="D53" s="16"/>
      <c r="E53" s="16"/>
      <c r="F53" s="16"/>
      <c r="G53" s="14"/>
      <c r="H53" s="14"/>
      <c r="I53" s="16"/>
      <c r="J53" s="16"/>
      <c r="K53" s="16"/>
      <c r="L53" s="16"/>
      <c r="M53" s="16"/>
    </row>
    <row r="54" spans="1:13" ht="45" customHeight="1">
      <c r="A54" s="200" t="s">
        <v>117</v>
      </c>
      <c r="B54" s="201"/>
      <c r="C54" s="201"/>
      <c r="D54" s="201"/>
      <c r="E54" s="201"/>
      <c r="F54" s="201"/>
      <c r="G54" s="201"/>
      <c r="H54" s="201"/>
      <c r="I54" s="16"/>
      <c r="J54" s="16"/>
      <c r="K54" s="16"/>
      <c r="L54" s="16"/>
      <c r="M54" s="16"/>
    </row>
    <row r="55" spans="1:13" ht="15.75">
      <c r="A55" s="31"/>
      <c r="B55" s="31"/>
      <c r="C55" s="31"/>
      <c r="D55" s="31"/>
      <c r="E55" s="45"/>
      <c r="F55" s="45"/>
      <c r="G55" s="46"/>
      <c r="H55" s="46"/>
      <c r="I55" s="16"/>
      <c r="J55" s="16"/>
      <c r="K55" s="16"/>
      <c r="L55" s="16"/>
      <c r="M55" s="16"/>
    </row>
    <row r="56" spans="1:13" ht="15.75">
      <c r="A56" s="31"/>
      <c r="B56" s="16"/>
      <c r="C56" s="16"/>
      <c r="D56" s="16"/>
      <c r="E56" s="16"/>
      <c r="F56" s="16"/>
      <c r="G56" s="14"/>
      <c r="H56" s="14"/>
      <c r="I56" s="16"/>
      <c r="J56" s="16"/>
      <c r="K56" s="16"/>
      <c r="L56" s="16"/>
      <c r="M56" s="16"/>
    </row>
    <row r="57" spans="1:13" ht="15.75">
      <c r="A57" s="16"/>
      <c r="B57" s="16"/>
      <c r="C57" s="16"/>
      <c r="D57" s="16"/>
      <c r="E57" s="16"/>
      <c r="F57" s="16"/>
      <c r="G57" s="14"/>
      <c r="H57" s="14"/>
      <c r="I57" s="16"/>
      <c r="J57" s="16"/>
      <c r="K57" s="16"/>
      <c r="L57" s="16"/>
      <c r="M57" s="16"/>
    </row>
    <row r="58" spans="1:13" ht="15.75">
      <c r="A58" s="16"/>
      <c r="B58" s="16"/>
      <c r="C58" s="16"/>
      <c r="D58" s="16"/>
      <c r="E58" s="16"/>
      <c r="F58" s="16"/>
      <c r="G58" s="165"/>
      <c r="H58" s="14"/>
      <c r="I58" s="16"/>
      <c r="J58" s="16"/>
      <c r="K58" s="16"/>
      <c r="L58" s="16"/>
      <c r="M58" s="16"/>
    </row>
    <row r="59" spans="1:13" ht="15.75">
      <c r="A59" s="16"/>
      <c r="B59" s="16"/>
      <c r="C59" s="16"/>
      <c r="D59" s="16"/>
      <c r="E59" s="16"/>
      <c r="F59" s="16"/>
      <c r="G59" s="165"/>
      <c r="H59" s="165"/>
      <c r="I59" s="16"/>
      <c r="J59" s="16"/>
      <c r="K59" s="16"/>
      <c r="L59" s="16"/>
      <c r="M59" s="16"/>
    </row>
    <row r="60" spans="1:13" ht="15.75">
      <c r="A60" s="16"/>
      <c r="B60" s="16"/>
      <c r="C60" s="16"/>
      <c r="D60" s="16"/>
      <c r="E60" s="16"/>
      <c r="F60" s="16"/>
      <c r="G60" s="14"/>
      <c r="H60" s="14"/>
      <c r="I60" s="16"/>
      <c r="J60" s="16"/>
      <c r="K60" s="16"/>
      <c r="L60" s="16"/>
      <c r="M60" s="16"/>
    </row>
    <row r="61" spans="1:13" ht="15.75">
      <c r="A61" s="16"/>
      <c r="B61" s="16"/>
      <c r="C61" s="16"/>
      <c r="D61" s="16"/>
      <c r="E61" s="16"/>
      <c r="F61" s="16"/>
      <c r="G61" s="14"/>
      <c r="H61" s="14"/>
      <c r="I61" s="16"/>
      <c r="J61" s="16"/>
      <c r="K61" s="16"/>
      <c r="L61" s="16"/>
      <c r="M61" s="16"/>
    </row>
    <row r="62" spans="1:13" ht="15.75">
      <c r="A62" s="16"/>
      <c r="B62" s="16"/>
      <c r="C62" s="16"/>
      <c r="D62" s="16"/>
      <c r="E62" s="16"/>
      <c r="F62" s="16"/>
      <c r="G62" s="14"/>
      <c r="H62" s="14"/>
      <c r="I62" s="16"/>
      <c r="J62" s="16"/>
      <c r="K62" s="16"/>
      <c r="L62" s="16"/>
      <c r="M62" s="16"/>
    </row>
    <row r="63" spans="1:13" ht="15.75">
      <c r="A63" s="16"/>
      <c r="B63" s="16"/>
      <c r="C63" s="16"/>
      <c r="D63" s="16"/>
      <c r="E63" s="16"/>
      <c r="F63" s="16"/>
      <c r="G63" s="14"/>
      <c r="H63" s="14"/>
      <c r="I63" s="16"/>
      <c r="J63" s="16"/>
      <c r="K63" s="16"/>
      <c r="L63" s="16"/>
      <c r="M63" s="16"/>
    </row>
    <row r="64" spans="1:13" ht="15.75">
      <c r="A64" s="16"/>
      <c r="B64" s="16"/>
      <c r="C64" s="16"/>
      <c r="D64" s="16"/>
      <c r="E64" s="16"/>
      <c r="F64" s="16"/>
      <c r="G64" s="14"/>
      <c r="H64" s="14"/>
      <c r="I64" s="16"/>
      <c r="J64" s="16"/>
      <c r="K64" s="16"/>
      <c r="L64" s="16"/>
      <c r="M64" s="16"/>
    </row>
    <row r="65" spans="1:13" ht="15.75">
      <c r="A65" s="16"/>
      <c r="B65" s="16"/>
      <c r="C65" s="16"/>
      <c r="D65" s="16"/>
      <c r="E65" s="16"/>
      <c r="F65" s="16"/>
      <c r="G65" s="14"/>
      <c r="H65" s="14"/>
      <c r="I65" s="16"/>
      <c r="J65" s="16"/>
      <c r="K65" s="16"/>
      <c r="L65" s="16"/>
      <c r="M65" s="16"/>
    </row>
    <row r="66" spans="1:13" ht="15.75">
      <c r="A66" s="16"/>
      <c r="B66" s="16"/>
      <c r="C66" s="16"/>
      <c r="D66" s="16"/>
      <c r="E66" s="16"/>
      <c r="F66" s="16"/>
      <c r="G66" s="14"/>
      <c r="H66" s="14"/>
      <c r="I66" s="16"/>
      <c r="J66" s="16"/>
      <c r="K66" s="16"/>
      <c r="L66" s="16"/>
      <c r="M66" s="16"/>
    </row>
    <row r="67" spans="1:13" ht="15.75">
      <c r="A67" s="16"/>
      <c r="B67" s="16"/>
      <c r="C67" s="16"/>
      <c r="D67" s="16"/>
      <c r="E67" s="16"/>
      <c r="F67" s="16"/>
      <c r="G67" s="14"/>
      <c r="H67" s="14"/>
      <c r="I67" s="16"/>
      <c r="J67" s="16"/>
      <c r="K67" s="16"/>
      <c r="L67" s="16"/>
      <c r="M67" s="16"/>
    </row>
    <row r="68" spans="1:13" ht="15.75">
      <c r="A68" s="16"/>
      <c r="B68" s="16"/>
      <c r="C68" s="16"/>
      <c r="D68" s="16"/>
      <c r="E68" s="16"/>
      <c r="F68" s="16"/>
      <c r="G68" s="14"/>
      <c r="H68" s="14"/>
      <c r="I68" s="16"/>
      <c r="J68" s="16"/>
      <c r="K68" s="16"/>
      <c r="L68" s="16"/>
      <c r="M68" s="16"/>
    </row>
  </sheetData>
  <sheetProtection/>
  <mergeCells count="1">
    <mergeCell ref="A54:H54"/>
  </mergeCells>
  <printOptions horizontalCentered="1"/>
  <pageMargins left="0.5" right="0" top="0.5" bottom="0.5" header="0" footer="0"/>
  <pageSetup fitToHeight="1" fitToWidth="1" horizontalDpi="600" verticalDpi="600" orientation="portrait" scale="89" r:id="rId1"/>
</worksheet>
</file>

<file path=xl/worksheets/sheet2.xml><?xml version="1.0" encoding="utf-8"?>
<worksheet xmlns="http://schemas.openxmlformats.org/spreadsheetml/2006/main" xmlns:r="http://schemas.openxmlformats.org/officeDocument/2006/relationships">
  <sheetPr>
    <pageSetUpPr fitToPage="1"/>
  </sheetPr>
  <dimension ref="A1:Q162"/>
  <sheetViews>
    <sheetView zoomScalePageLayoutView="0" workbookViewId="0" topLeftCell="A37">
      <selection activeCell="F2" sqref="F2"/>
    </sheetView>
  </sheetViews>
  <sheetFormatPr defaultColWidth="8.00390625" defaultRowHeight="15.75"/>
  <cols>
    <col min="1" max="1" width="6.25390625" style="1" customWidth="1"/>
    <col min="2" max="2" width="10.75390625" style="1" customWidth="1"/>
    <col min="3" max="3" width="5.625" style="1" customWidth="1"/>
    <col min="4" max="4" width="7.00390625" style="1" customWidth="1"/>
    <col min="5" max="5" width="2.125" style="1" customWidth="1"/>
    <col min="6" max="6" width="13.00390625" style="3" bestFit="1" customWidth="1"/>
    <col min="7" max="7" width="15.00390625" style="3" bestFit="1" customWidth="1"/>
    <col min="8" max="8" width="12.625" style="9" bestFit="1" customWidth="1"/>
    <col min="9" max="9" width="13.875" style="1" bestFit="1" customWidth="1"/>
    <col min="10" max="10" width="8.00390625" style="1" customWidth="1"/>
    <col min="11" max="11" width="9.375" style="1" customWidth="1"/>
    <col min="12" max="15" width="8.00390625" style="1" customWidth="1"/>
    <col min="16" max="16" width="13.00390625" style="1" bestFit="1" customWidth="1"/>
    <col min="17" max="17" width="12.375" style="1" bestFit="1" customWidth="1"/>
    <col min="18" max="16384" width="8.00390625" style="1" customWidth="1"/>
  </cols>
  <sheetData>
    <row r="1" spans="1:16" ht="15.75">
      <c r="A1" s="11" t="s">
        <v>46</v>
      </c>
      <c r="B1" s="12"/>
      <c r="C1" s="13"/>
      <c r="D1" s="13"/>
      <c r="E1" s="13"/>
      <c r="F1" s="13"/>
      <c r="G1" s="13"/>
      <c r="H1" s="49"/>
      <c r="I1" s="26"/>
      <c r="J1" s="26"/>
      <c r="K1" s="26"/>
      <c r="L1" s="26"/>
      <c r="M1" s="26"/>
      <c r="N1" s="26"/>
      <c r="O1" s="26"/>
      <c r="P1" s="26"/>
    </row>
    <row r="2" spans="1:16" ht="15.75">
      <c r="A2" s="17" t="s">
        <v>0</v>
      </c>
      <c r="B2" s="50"/>
      <c r="C2" s="13"/>
      <c r="D2" s="13"/>
      <c r="E2" s="13"/>
      <c r="F2" s="13"/>
      <c r="G2" s="13"/>
      <c r="H2" s="51"/>
      <c r="I2" s="26"/>
      <c r="J2" s="26"/>
      <c r="K2" s="26"/>
      <c r="L2" s="26"/>
      <c r="M2" s="26"/>
      <c r="N2" s="26"/>
      <c r="O2" s="26"/>
      <c r="P2" s="26"/>
    </row>
    <row r="3" spans="1:16" ht="15.75">
      <c r="A3" s="18" t="s">
        <v>44</v>
      </c>
      <c r="B3" s="12"/>
      <c r="C3" s="13"/>
      <c r="D3" s="13"/>
      <c r="E3" s="13"/>
      <c r="F3" s="13"/>
      <c r="G3" s="13"/>
      <c r="H3" s="52"/>
      <c r="I3" s="53"/>
      <c r="J3" s="53"/>
      <c r="K3" s="53"/>
      <c r="L3" s="53"/>
      <c r="M3" s="53"/>
      <c r="N3" s="53"/>
      <c r="O3" s="53"/>
      <c r="P3" s="53"/>
    </row>
    <row r="4" spans="1:16" ht="9.75" customHeight="1">
      <c r="A4" s="17"/>
      <c r="B4" s="12"/>
      <c r="C4" s="13"/>
      <c r="D4" s="13"/>
      <c r="E4" s="13"/>
      <c r="F4" s="13"/>
      <c r="G4" s="13"/>
      <c r="H4" s="52"/>
      <c r="I4" s="53"/>
      <c r="J4" s="53"/>
      <c r="K4" s="53"/>
      <c r="L4" s="53"/>
      <c r="M4" s="53"/>
      <c r="N4" s="53"/>
      <c r="O4" s="53"/>
      <c r="P4" s="53"/>
    </row>
    <row r="5" spans="1:16" ht="15.75">
      <c r="A5" s="11" t="s">
        <v>19</v>
      </c>
      <c r="B5" s="12"/>
      <c r="C5" s="13"/>
      <c r="D5" s="13"/>
      <c r="E5" s="13"/>
      <c r="F5" s="13"/>
      <c r="G5" s="13"/>
      <c r="H5" s="52"/>
      <c r="I5" s="53"/>
      <c r="J5" s="53"/>
      <c r="K5" s="53"/>
      <c r="L5" s="53"/>
      <c r="M5" s="53"/>
      <c r="N5" s="53"/>
      <c r="O5" s="53"/>
      <c r="P5" s="53"/>
    </row>
    <row r="6" spans="1:16" ht="15.75">
      <c r="A6" s="11" t="s">
        <v>114</v>
      </c>
      <c r="B6" s="12"/>
      <c r="C6" s="13"/>
      <c r="D6" s="13"/>
      <c r="E6" s="13"/>
      <c r="F6" s="13"/>
      <c r="G6" s="13"/>
      <c r="H6" s="52"/>
      <c r="I6" s="53"/>
      <c r="J6" s="53"/>
      <c r="K6" s="53"/>
      <c r="L6" s="53"/>
      <c r="M6" s="53"/>
      <c r="N6" s="53"/>
      <c r="O6" s="53"/>
      <c r="P6" s="53"/>
    </row>
    <row r="7" spans="1:16" ht="15.75">
      <c r="A7" s="17" t="s">
        <v>20</v>
      </c>
      <c r="B7" s="12"/>
      <c r="C7" s="13"/>
      <c r="D7" s="13"/>
      <c r="E7" s="13"/>
      <c r="F7" s="13"/>
      <c r="G7" s="13"/>
      <c r="H7" s="52"/>
      <c r="I7" s="53"/>
      <c r="J7" s="53"/>
      <c r="K7" s="53"/>
      <c r="L7" s="53"/>
      <c r="M7" s="53"/>
      <c r="N7" s="53"/>
      <c r="O7" s="53"/>
      <c r="P7" s="53"/>
    </row>
    <row r="8" spans="1:16" ht="9.75" customHeight="1">
      <c r="A8" s="53"/>
      <c r="B8" s="53"/>
      <c r="C8" s="53"/>
      <c r="D8" s="53"/>
      <c r="E8" s="53"/>
      <c r="F8" s="54"/>
      <c r="G8" s="54"/>
      <c r="H8" s="55"/>
      <c r="I8" s="53"/>
      <c r="J8" s="53"/>
      <c r="K8" s="53"/>
      <c r="L8" s="53"/>
      <c r="M8" s="53"/>
      <c r="N8" s="53"/>
      <c r="O8" s="53"/>
      <c r="P8" s="53"/>
    </row>
    <row r="9" spans="1:16" ht="15.75">
      <c r="A9" s="53"/>
      <c r="B9" s="53"/>
      <c r="C9" s="53"/>
      <c r="D9" s="53"/>
      <c r="E9" s="53"/>
      <c r="F9" s="202" t="s">
        <v>41</v>
      </c>
      <c r="G9" s="202"/>
      <c r="H9" s="202" t="s">
        <v>43</v>
      </c>
      <c r="I9" s="202"/>
      <c r="J9" s="56"/>
      <c r="K9" s="56"/>
      <c r="L9" s="56"/>
      <c r="M9" s="56"/>
      <c r="N9" s="56"/>
      <c r="O9" s="56"/>
      <c r="P9" s="56"/>
    </row>
    <row r="10" spans="1:16" ht="15.75">
      <c r="A10" s="56"/>
      <c r="B10" s="56"/>
      <c r="C10" s="56"/>
      <c r="D10" s="56"/>
      <c r="E10" s="56"/>
      <c r="F10" s="57" t="s">
        <v>18</v>
      </c>
      <c r="G10" s="57" t="s">
        <v>42</v>
      </c>
      <c r="H10" s="57" t="s">
        <v>18</v>
      </c>
      <c r="I10" s="57" t="s">
        <v>42</v>
      </c>
      <c r="J10" s="58"/>
      <c r="K10" s="58"/>
      <c r="L10" s="58"/>
      <c r="M10" s="58"/>
      <c r="N10" s="58"/>
      <c r="O10" s="58"/>
      <c r="P10" s="58"/>
    </row>
    <row r="11" spans="1:16" ht="15.75">
      <c r="A11" s="58"/>
      <c r="B11" s="58"/>
      <c r="C11" s="58"/>
      <c r="D11" s="59"/>
      <c r="E11" s="59"/>
      <c r="F11" s="57" t="s">
        <v>21</v>
      </c>
      <c r="G11" s="57" t="s">
        <v>32</v>
      </c>
      <c r="H11" s="60" t="s">
        <v>33</v>
      </c>
      <c r="I11" s="60" t="s">
        <v>34</v>
      </c>
      <c r="J11" s="58"/>
      <c r="K11" s="58"/>
      <c r="L11" s="58"/>
      <c r="M11" s="58"/>
      <c r="N11" s="58"/>
      <c r="O11" s="58"/>
      <c r="P11" s="58"/>
    </row>
    <row r="12" spans="1:16" ht="15.75">
      <c r="A12" s="58"/>
      <c r="B12" s="58"/>
      <c r="C12" s="58"/>
      <c r="D12" s="59"/>
      <c r="E12" s="59"/>
      <c r="F12" s="61" t="str">
        <f>'BS'!G6</f>
        <v>31 Mar 2009</v>
      </c>
      <c r="G12" s="61" t="s">
        <v>115</v>
      </c>
      <c r="H12" s="61" t="str">
        <f>+F12</f>
        <v>31 Mar 2009</v>
      </c>
      <c r="I12" s="61" t="str">
        <f>G12</f>
        <v>31 Mar 2008</v>
      </c>
      <c r="J12" s="16"/>
      <c r="K12" s="16"/>
      <c r="L12" s="16"/>
      <c r="M12" s="16"/>
      <c r="N12" s="16"/>
      <c r="O12" s="16"/>
      <c r="P12" s="16"/>
    </row>
    <row r="13" spans="1:16" ht="15.75">
      <c r="A13" s="16"/>
      <c r="B13" s="16"/>
      <c r="C13" s="16"/>
      <c r="D13" s="62"/>
      <c r="E13" s="62"/>
      <c r="F13" s="63" t="s">
        <v>1</v>
      </c>
      <c r="G13" s="63" t="s">
        <v>1</v>
      </c>
      <c r="H13" s="63" t="s">
        <v>1</v>
      </c>
      <c r="I13" s="63" t="s">
        <v>1</v>
      </c>
      <c r="J13" s="16"/>
      <c r="K13" s="16"/>
      <c r="L13" s="16"/>
      <c r="M13" s="16"/>
      <c r="N13" s="16"/>
      <c r="O13" s="16"/>
      <c r="P13" s="16"/>
    </row>
    <row r="14" spans="1:16" ht="15.75">
      <c r="A14" s="31" t="s">
        <v>47</v>
      </c>
      <c r="B14" s="16"/>
      <c r="C14" s="16"/>
      <c r="D14" s="62"/>
      <c r="E14" s="62"/>
      <c r="F14" s="64">
        <v>26252</v>
      </c>
      <c r="G14" s="64">
        <v>43135</v>
      </c>
      <c r="H14" s="64">
        <v>26252</v>
      </c>
      <c r="I14" s="65">
        <v>43135</v>
      </c>
      <c r="J14" s="16"/>
      <c r="K14" s="64"/>
      <c r="L14" s="16"/>
      <c r="M14" s="16"/>
      <c r="N14" s="16"/>
      <c r="O14" s="16"/>
      <c r="P14" s="16"/>
    </row>
    <row r="15" spans="1:16" ht="15.75">
      <c r="A15" s="16" t="s">
        <v>16</v>
      </c>
      <c r="B15" s="16"/>
      <c r="C15" s="16"/>
      <c r="D15" s="62"/>
      <c r="E15" s="62"/>
      <c r="F15" s="67">
        <v>-24920</v>
      </c>
      <c r="G15" s="67">
        <v>-37041</v>
      </c>
      <c r="H15" s="67">
        <v>-24920</v>
      </c>
      <c r="I15" s="67">
        <v>-37041</v>
      </c>
      <c r="J15" s="16"/>
      <c r="K15" s="64"/>
      <c r="L15" s="16"/>
      <c r="M15" s="16"/>
      <c r="N15" s="16"/>
      <c r="O15" s="16"/>
      <c r="P15" s="16"/>
    </row>
    <row r="16" spans="1:16" ht="15.75">
      <c r="A16" s="194" t="s">
        <v>111</v>
      </c>
      <c r="B16" s="16"/>
      <c r="C16" s="16"/>
      <c r="D16" s="62"/>
      <c r="E16" s="62"/>
      <c r="F16" s="38">
        <f>SUM(F14:F15)</f>
        <v>1332</v>
      </c>
      <c r="G16" s="38">
        <f>SUM(G14:G15)</f>
        <v>6094</v>
      </c>
      <c r="H16" s="38">
        <f>+H14+H15</f>
        <v>1332</v>
      </c>
      <c r="I16" s="68">
        <f>SUM(I14:I15)</f>
        <v>6094</v>
      </c>
      <c r="J16" s="16"/>
      <c r="K16" s="64"/>
      <c r="L16" s="16"/>
      <c r="M16" s="16"/>
      <c r="N16" s="16"/>
      <c r="O16" s="16"/>
      <c r="P16" s="16"/>
    </row>
    <row r="17" spans="1:16" ht="15.75">
      <c r="A17" s="16" t="s">
        <v>67</v>
      </c>
      <c r="B17" s="16"/>
      <c r="C17" s="16"/>
      <c r="D17" s="62"/>
      <c r="E17" s="62"/>
      <c r="F17" s="38">
        <v>1181</v>
      </c>
      <c r="G17" s="38">
        <v>258</v>
      </c>
      <c r="H17" s="38">
        <v>1181</v>
      </c>
      <c r="I17" s="69">
        <v>258</v>
      </c>
      <c r="J17" s="16"/>
      <c r="K17" s="64"/>
      <c r="L17" s="16"/>
      <c r="M17" s="16"/>
      <c r="N17" s="16"/>
      <c r="O17" s="16"/>
      <c r="P17" s="16"/>
    </row>
    <row r="18" spans="1:16" ht="15.75">
      <c r="A18" s="16" t="s">
        <v>68</v>
      </c>
      <c r="B18" s="16"/>
      <c r="C18" s="16"/>
      <c r="D18" s="62"/>
      <c r="E18" s="62"/>
      <c r="F18" s="38">
        <v>-2460</v>
      </c>
      <c r="G18" s="38">
        <v>-2821</v>
      </c>
      <c r="H18" s="38">
        <v>-2460</v>
      </c>
      <c r="I18" s="38">
        <v>-2821</v>
      </c>
      <c r="J18" s="16"/>
      <c r="K18" s="64"/>
      <c r="L18" s="16"/>
      <c r="M18" s="16"/>
      <c r="N18" s="16"/>
      <c r="O18" s="16"/>
      <c r="P18" s="16"/>
    </row>
    <row r="19" spans="1:16" ht="15.75">
      <c r="A19" s="194" t="s">
        <v>125</v>
      </c>
      <c r="B19" s="16"/>
      <c r="C19" s="16"/>
      <c r="D19" s="62"/>
      <c r="E19" s="62"/>
      <c r="F19" s="38">
        <v>-94</v>
      </c>
      <c r="G19" s="38">
        <v>-122</v>
      </c>
      <c r="H19" s="38">
        <v>-94</v>
      </c>
      <c r="I19" s="38">
        <v>-122</v>
      </c>
      <c r="J19" s="16"/>
      <c r="K19" s="64"/>
      <c r="L19" s="16"/>
      <c r="M19" s="16"/>
      <c r="N19" s="16"/>
      <c r="O19" s="16"/>
      <c r="P19" s="16"/>
    </row>
    <row r="20" spans="1:16" ht="15.75">
      <c r="A20" s="83" t="s">
        <v>48</v>
      </c>
      <c r="B20" s="83"/>
      <c r="C20" s="83"/>
      <c r="D20" s="84"/>
      <c r="E20" s="84"/>
      <c r="F20" s="85">
        <v>-1172</v>
      </c>
      <c r="G20" s="85">
        <v>-1194</v>
      </c>
      <c r="H20" s="85">
        <v>-1172</v>
      </c>
      <c r="I20" s="85">
        <v>-1194</v>
      </c>
      <c r="J20" s="16"/>
      <c r="K20" s="64"/>
      <c r="L20" s="16"/>
      <c r="M20" s="16"/>
      <c r="N20" s="16"/>
      <c r="O20" s="16"/>
      <c r="P20" s="16"/>
    </row>
    <row r="21" spans="1:16" ht="15.75">
      <c r="A21" s="70" t="s">
        <v>126</v>
      </c>
      <c r="B21" s="16"/>
      <c r="C21" s="16"/>
      <c r="D21" s="62"/>
      <c r="E21" s="62"/>
      <c r="F21" s="38">
        <f>SUM(F16:F20)</f>
        <v>-1213</v>
      </c>
      <c r="G21" s="38">
        <f>SUM(G16:G20)</f>
        <v>2215</v>
      </c>
      <c r="H21" s="38">
        <f>SUM(H16:H20)</f>
        <v>-1213</v>
      </c>
      <c r="I21" s="38">
        <f>SUM(I16:I20)</f>
        <v>2215</v>
      </c>
      <c r="J21" s="16"/>
      <c r="K21" s="64"/>
      <c r="L21" s="16"/>
      <c r="M21" s="16"/>
      <c r="N21" s="16"/>
      <c r="O21" s="16"/>
      <c r="P21" s="16"/>
    </row>
    <row r="22" spans="1:16" ht="15.75">
      <c r="A22" s="194" t="s">
        <v>107</v>
      </c>
      <c r="B22" s="16"/>
      <c r="C22" s="16"/>
      <c r="D22" s="62"/>
      <c r="E22" s="62"/>
      <c r="F22" s="67">
        <v>0</v>
      </c>
      <c r="G22" s="67">
        <v>-175</v>
      </c>
      <c r="H22" s="67">
        <v>0</v>
      </c>
      <c r="I22" s="67">
        <v>-175</v>
      </c>
      <c r="J22" s="16"/>
      <c r="K22" s="64"/>
      <c r="L22" s="16"/>
      <c r="M22" s="16"/>
      <c r="N22" s="16"/>
      <c r="O22" s="16"/>
      <c r="P22" s="16"/>
    </row>
    <row r="23" spans="1:16" ht="16.5" thickBot="1">
      <c r="A23" s="70" t="s">
        <v>127</v>
      </c>
      <c r="B23" s="71"/>
      <c r="C23" s="16"/>
      <c r="D23" s="62"/>
      <c r="E23" s="62"/>
      <c r="F23" s="48">
        <f>SUM(F21:F22)</f>
        <v>-1213</v>
      </c>
      <c r="G23" s="48">
        <f>SUM(G21:G22)</f>
        <v>2040</v>
      </c>
      <c r="H23" s="48">
        <f>SUM(H21:H22)</f>
        <v>-1213</v>
      </c>
      <c r="I23" s="48">
        <f>SUM(I21:I22)</f>
        <v>2040</v>
      </c>
      <c r="J23" s="16"/>
      <c r="K23" s="64"/>
      <c r="L23" s="16"/>
      <c r="M23" s="16"/>
      <c r="N23" s="16"/>
      <c r="O23" s="16"/>
      <c r="P23" s="16"/>
    </row>
    <row r="24" spans="1:16" ht="16.5" thickTop="1">
      <c r="A24" s="70"/>
      <c r="B24" s="71"/>
      <c r="C24" s="16"/>
      <c r="D24" s="62"/>
      <c r="E24" s="62"/>
      <c r="F24" s="38"/>
      <c r="G24" s="38"/>
      <c r="H24" s="38"/>
      <c r="I24" s="38"/>
      <c r="J24" s="16"/>
      <c r="K24" s="64"/>
      <c r="L24" s="16"/>
      <c r="M24" s="16"/>
      <c r="N24" s="16"/>
      <c r="O24" s="16"/>
      <c r="P24" s="16"/>
    </row>
    <row r="25" spans="1:16" ht="15.75">
      <c r="A25" s="70" t="s">
        <v>69</v>
      </c>
      <c r="B25" s="71"/>
      <c r="C25" s="16"/>
      <c r="D25" s="62"/>
      <c r="E25" s="62"/>
      <c r="F25" s="38"/>
      <c r="G25" s="38"/>
      <c r="H25" s="38"/>
      <c r="I25" s="38"/>
      <c r="J25" s="16"/>
      <c r="K25" s="64"/>
      <c r="L25" s="16"/>
      <c r="M25" s="16"/>
      <c r="N25" s="16"/>
      <c r="O25" s="16"/>
      <c r="P25" s="16"/>
    </row>
    <row r="26" spans="1:16" ht="15.75">
      <c r="A26" s="70"/>
      <c r="B26" s="195" t="s">
        <v>128</v>
      </c>
      <c r="C26" s="16"/>
      <c r="D26" s="62"/>
      <c r="E26" s="62"/>
      <c r="F26" s="38">
        <f>F23-F27</f>
        <v>-1238</v>
      </c>
      <c r="G26" s="38">
        <f>G28-G27</f>
        <v>2198</v>
      </c>
      <c r="H26" s="38">
        <f>H23-H27</f>
        <v>-1238</v>
      </c>
      <c r="I26" s="38">
        <f>I23-I27</f>
        <v>2198</v>
      </c>
      <c r="J26" s="16"/>
      <c r="K26" s="64"/>
      <c r="L26" s="16"/>
      <c r="M26" s="16"/>
      <c r="N26" s="16"/>
      <c r="O26" s="16"/>
      <c r="P26" s="16"/>
    </row>
    <row r="27" spans="1:16" ht="15.75">
      <c r="A27" s="70"/>
      <c r="B27" s="75" t="s">
        <v>49</v>
      </c>
      <c r="C27" s="16"/>
      <c r="D27" s="62"/>
      <c r="E27" s="62"/>
      <c r="F27" s="38">
        <v>25</v>
      </c>
      <c r="G27" s="38">
        <v>-158</v>
      </c>
      <c r="H27" s="38">
        <v>25</v>
      </c>
      <c r="I27" s="38">
        <v>-158</v>
      </c>
      <c r="J27" s="16"/>
      <c r="K27" s="64"/>
      <c r="L27" s="16"/>
      <c r="M27" s="16"/>
      <c r="N27" s="16"/>
      <c r="O27" s="16"/>
      <c r="P27" s="16"/>
    </row>
    <row r="28" spans="1:16" ht="16.5" thickBot="1">
      <c r="A28" s="70"/>
      <c r="B28" s="71"/>
      <c r="C28" s="16"/>
      <c r="D28" s="62"/>
      <c r="E28" s="62"/>
      <c r="F28" s="48">
        <f>+F23</f>
        <v>-1213</v>
      </c>
      <c r="G28" s="48">
        <f>+G23</f>
        <v>2040</v>
      </c>
      <c r="H28" s="48">
        <f>+H23</f>
        <v>-1213</v>
      </c>
      <c r="I28" s="48">
        <f>+I23</f>
        <v>2040</v>
      </c>
      <c r="J28" s="16"/>
      <c r="K28" s="64"/>
      <c r="L28" s="16"/>
      <c r="M28" s="16"/>
      <c r="N28" s="16"/>
      <c r="O28" s="16"/>
      <c r="P28" s="16"/>
    </row>
    <row r="29" spans="1:16" ht="16.5" thickTop="1">
      <c r="A29" s="70"/>
      <c r="B29" s="71"/>
      <c r="C29" s="16"/>
      <c r="D29" s="62"/>
      <c r="E29" s="62"/>
      <c r="F29" s="38"/>
      <c r="G29" s="38"/>
      <c r="H29" s="38"/>
      <c r="I29" s="38"/>
      <c r="J29" s="16"/>
      <c r="K29" s="64"/>
      <c r="L29" s="16"/>
      <c r="M29" s="16"/>
      <c r="N29" s="16"/>
      <c r="O29" s="16"/>
      <c r="P29" s="16"/>
    </row>
    <row r="30" spans="1:16" ht="15.75">
      <c r="A30" s="193" t="s">
        <v>109</v>
      </c>
      <c r="B30" s="16"/>
      <c r="C30" s="16"/>
      <c r="D30" s="62"/>
      <c r="E30" s="62"/>
      <c r="F30" s="72"/>
      <c r="G30" s="72"/>
      <c r="H30" s="72"/>
      <c r="I30" s="73"/>
      <c r="J30" s="16"/>
      <c r="K30" s="16"/>
      <c r="L30" s="16"/>
      <c r="M30" s="16"/>
      <c r="N30" s="16"/>
      <c r="O30" s="16"/>
      <c r="P30" s="16"/>
    </row>
    <row r="31" spans="1:16" ht="15.75">
      <c r="A31" s="74" t="s">
        <v>50</v>
      </c>
      <c r="B31" s="71" t="s">
        <v>51</v>
      </c>
      <c r="C31" s="16"/>
      <c r="D31" s="62"/>
      <c r="E31" s="62"/>
      <c r="F31" s="177">
        <f>F26/302471.5*100</f>
        <v>-0.409294760002182</v>
      </c>
      <c r="G31" s="192">
        <v>0.73</v>
      </c>
      <c r="H31" s="177">
        <f>H26/302471.5*100</f>
        <v>-0.409294760002182</v>
      </c>
      <c r="I31" s="178">
        <v>0.73</v>
      </c>
      <c r="J31" s="16"/>
      <c r="K31" s="16"/>
      <c r="L31" s="16"/>
      <c r="M31" s="16"/>
      <c r="N31" s="16"/>
      <c r="O31" s="16"/>
      <c r="P31" s="16"/>
    </row>
    <row r="32" spans="1:16" ht="15.75">
      <c r="A32" s="74" t="s">
        <v>70</v>
      </c>
      <c r="B32" s="75" t="s">
        <v>71</v>
      </c>
      <c r="C32" s="16"/>
      <c r="D32" s="62"/>
      <c r="E32" s="62"/>
      <c r="F32" s="179" t="s">
        <v>31</v>
      </c>
      <c r="G32" s="179" t="s">
        <v>31</v>
      </c>
      <c r="H32" s="179" t="str">
        <f>F32</f>
        <v>N/A</v>
      </c>
      <c r="I32" s="180" t="s">
        <v>31</v>
      </c>
      <c r="J32" s="16"/>
      <c r="K32" s="16"/>
      <c r="L32" s="16"/>
      <c r="M32" s="16"/>
      <c r="N32" s="16"/>
      <c r="O32" s="16"/>
      <c r="P32" s="16"/>
    </row>
    <row r="33" spans="1:16" ht="15.75">
      <c r="A33" s="74"/>
      <c r="B33" s="75"/>
      <c r="C33" s="16"/>
      <c r="D33" s="62"/>
      <c r="E33" s="62"/>
      <c r="F33" s="87"/>
      <c r="G33" s="86"/>
      <c r="H33" s="87"/>
      <c r="I33" s="86"/>
      <c r="J33" s="16"/>
      <c r="K33" s="16"/>
      <c r="L33" s="16"/>
      <c r="M33" s="16"/>
      <c r="N33" s="16"/>
      <c r="O33" s="16"/>
      <c r="P33" s="16"/>
    </row>
    <row r="34" spans="1:16" ht="15.75">
      <c r="A34" s="75" t="s">
        <v>72</v>
      </c>
      <c r="B34" s="75"/>
      <c r="C34" s="16"/>
      <c r="D34" s="62"/>
      <c r="E34" s="62"/>
      <c r="F34" s="87"/>
      <c r="G34" s="86"/>
      <c r="H34" s="87"/>
      <c r="I34" s="86"/>
      <c r="J34" s="16"/>
      <c r="K34" s="16"/>
      <c r="L34" s="16"/>
      <c r="M34" s="16"/>
      <c r="N34" s="16"/>
      <c r="O34" s="16"/>
      <c r="P34" s="16"/>
    </row>
    <row r="35" spans="1:17" ht="15.75">
      <c r="A35" s="16"/>
      <c r="B35" s="16"/>
      <c r="C35" s="16"/>
      <c r="D35" s="62"/>
      <c r="E35" s="62"/>
      <c r="F35" s="66"/>
      <c r="G35" s="66"/>
      <c r="H35" s="77"/>
      <c r="I35" s="78"/>
      <c r="J35" s="78"/>
      <c r="K35" s="78"/>
      <c r="L35" s="78"/>
      <c r="M35" s="79"/>
      <c r="N35" s="79"/>
      <c r="O35" s="79"/>
      <c r="P35" s="79"/>
      <c r="Q35"/>
    </row>
    <row r="36" spans="1:17" ht="15.75">
      <c r="A36" s="16"/>
      <c r="B36" s="16"/>
      <c r="C36" s="16"/>
      <c r="D36" s="62"/>
      <c r="E36" s="62"/>
      <c r="F36" s="66"/>
      <c r="G36" s="66"/>
      <c r="H36" s="77"/>
      <c r="I36" s="78"/>
      <c r="J36" s="78"/>
      <c r="K36" s="78"/>
      <c r="L36" s="78"/>
      <c r="M36" s="79"/>
      <c r="N36" s="79"/>
      <c r="O36" s="79"/>
      <c r="P36" s="79"/>
      <c r="Q36"/>
    </row>
    <row r="37" spans="1:17" ht="45" customHeight="1">
      <c r="A37" s="167"/>
      <c r="B37" s="203"/>
      <c r="C37" s="201"/>
      <c r="D37" s="201"/>
      <c r="E37" s="201"/>
      <c r="F37" s="201"/>
      <c r="G37" s="201"/>
      <c r="H37" s="201"/>
      <c r="I37" s="201"/>
      <c r="J37" s="78"/>
      <c r="K37" s="78"/>
      <c r="L37" s="78"/>
      <c r="M37" s="79"/>
      <c r="N37" s="79"/>
      <c r="O37" s="79"/>
      <c r="P37" s="79"/>
      <c r="Q37"/>
    </row>
    <row r="38" spans="1:17" ht="4.5" customHeight="1">
      <c r="A38" s="88"/>
      <c r="B38" s="79"/>
      <c r="C38" s="78"/>
      <c r="D38" s="78"/>
      <c r="E38" s="78"/>
      <c r="F38" s="80"/>
      <c r="G38" s="80"/>
      <c r="H38" s="81"/>
      <c r="I38" s="78"/>
      <c r="J38" s="78"/>
      <c r="K38" s="78"/>
      <c r="L38" s="78"/>
      <c r="M38" s="79"/>
      <c r="N38" s="79"/>
      <c r="O38" s="79"/>
      <c r="P38" s="79"/>
      <c r="Q38"/>
    </row>
    <row r="39" spans="1:17" ht="15" customHeight="1">
      <c r="A39" s="88"/>
      <c r="B39" s="79"/>
      <c r="C39" s="78"/>
      <c r="D39" s="78"/>
      <c r="E39" s="78"/>
      <c r="F39" s="80"/>
      <c r="G39" s="80"/>
      <c r="H39" s="81"/>
      <c r="I39" s="78"/>
      <c r="J39" s="78"/>
      <c r="K39" s="78"/>
      <c r="L39" s="78"/>
      <c r="M39" s="79"/>
      <c r="N39" s="79"/>
      <c r="O39" s="79"/>
      <c r="P39" s="79"/>
      <c r="Q39"/>
    </row>
    <row r="40" spans="1:17" ht="15.75">
      <c r="A40" s="78"/>
      <c r="B40" s="31"/>
      <c r="C40" s="31"/>
      <c r="D40" s="31"/>
      <c r="E40" s="31"/>
      <c r="F40" s="45"/>
      <c r="G40" s="45"/>
      <c r="H40" s="66"/>
      <c r="I40" s="16"/>
      <c r="J40" s="16"/>
      <c r="K40" s="16"/>
      <c r="L40" s="16"/>
      <c r="M40" s="33"/>
      <c r="N40" s="33"/>
      <c r="O40" s="33"/>
      <c r="P40" s="33"/>
      <c r="Q40"/>
    </row>
    <row r="41" spans="1:17" ht="45" customHeight="1">
      <c r="A41" s="200" t="s">
        <v>116</v>
      </c>
      <c r="B41" s="201"/>
      <c r="C41" s="201"/>
      <c r="D41" s="201"/>
      <c r="E41" s="201"/>
      <c r="F41" s="201"/>
      <c r="G41" s="201"/>
      <c r="H41" s="201"/>
      <c r="I41" s="201"/>
      <c r="J41" s="16"/>
      <c r="K41" s="16"/>
      <c r="L41" s="16"/>
      <c r="M41" s="33"/>
      <c r="N41" s="33"/>
      <c r="O41" s="33"/>
      <c r="P41" s="33"/>
      <c r="Q41"/>
    </row>
    <row r="42" spans="1:17" ht="15.75">
      <c r="A42" s="31"/>
      <c r="B42" s="16"/>
      <c r="C42" s="16"/>
      <c r="D42" s="16"/>
      <c r="E42" s="16"/>
      <c r="F42" s="66"/>
      <c r="G42" s="66"/>
      <c r="H42" s="66"/>
      <c r="I42" s="16"/>
      <c r="J42" s="16"/>
      <c r="K42" s="16"/>
      <c r="L42" s="16"/>
      <c r="M42" s="33"/>
      <c r="N42" s="33"/>
      <c r="O42" s="33"/>
      <c r="P42" s="33"/>
      <c r="Q42"/>
    </row>
    <row r="43" spans="1:17" ht="15.75">
      <c r="A43" s="31"/>
      <c r="B43" s="16"/>
      <c r="C43" s="16"/>
      <c r="D43" s="16"/>
      <c r="E43" s="16"/>
      <c r="F43" s="82"/>
      <c r="G43" s="82"/>
      <c r="H43" s="66"/>
      <c r="I43" s="16"/>
      <c r="J43" s="16"/>
      <c r="K43" s="16"/>
      <c r="L43" s="16"/>
      <c r="M43" s="33"/>
      <c r="N43" s="33"/>
      <c r="O43" s="33"/>
      <c r="P43" s="33"/>
      <c r="Q43"/>
    </row>
    <row r="44" spans="1:17" ht="15.75">
      <c r="A44" s="16"/>
      <c r="B44" s="16"/>
      <c r="C44" s="16"/>
      <c r="D44" s="16"/>
      <c r="E44" s="16"/>
      <c r="F44" s="82"/>
      <c r="G44" s="82"/>
      <c r="H44" s="76"/>
      <c r="I44" s="16"/>
      <c r="J44" s="16"/>
      <c r="K44" s="16"/>
      <c r="L44" s="16"/>
      <c r="M44" s="33"/>
      <c r="N44" s="33"/>
      <c r="O44" s="33"/>
      <c r="P44" s="33"/>
      <c r="Q44"/>
    </row>
    <row r="45" spans="1:17" ht="15.75">
      <c r="A45" s="16"/>
      <c r="B45" s="16"/>
      <c r="C45" s="16"/>
      <c r="D45" s="16"/>
      <c r="E45" s="16"/>
      <c r="F45" s="66"/>
      <c r="G45" s="66"/>
      <c r="H45" s="66"/>
      <c r="I45" s="16"/>
      <c r="J45" s="16"/>
      <c r="K45" s="16"/>
      <c r="L45" s="16"/>
      <c r="M45" s="33"/>
      <c r="N45" s="33"/>
      <c r="O45" s="33"/>
      <c r="P45" s="33"/>
      <c r="Q45"/>
    </row>
    <row r="46" spans="1:17" ht="15.75">
      <c r="A46" s="16"/>
      <c r="B46" s="16"/>
      <c r="C46" s="16"/>
      <c r="D46" s="16"/>
      <c r="E46" s="16"/>
      <c r="F46" s="66"/>
      <c r="G46" s="66"/>
      <c r="H46" s="66"/>
      <c r="I46" s="16"/>
      <c r="J46" s="16"/>
      <c r="K46" s="16"/>
      <c r="L46" s="16"/>
      <c r="M46" s="33"/>
      <c r="N46" s="33"/>
      <c r="O46" s="33"/>
      <c r="P46" s="33"/>
      <c r="Q46"/>
    </row>
    <row r="47" spans="1:17" ht="15.75">
      <c r="A47" s="16"/>
      <c r="B47" s="16"/>
      <c r="C47" s="16"/>
      <c r="D47" s="16"/>
      <c r="E47" s="16"/>
      <c r="F47" s="66"/>
      <c r="G47" s="66"/>
      <c r="H47" s="66"/>
      <c r="I47" s="16"/>
      <c r="J47" s="16"/>
      <c r="K47" s="16"/>
      <c r="L47" s="16"/>
      <c r="M47" s="33"/>
      <c r="N47" s="33"/>
      <c r="O47" s="33"/>
      <c r="P47" s="33"/>
      <c r="Q47"/>
    </row>
    <row r="48" spans="1:17" ht="15.75">
      <c r="A48" s="16"/>
      <c r="B48" s="16"/>
      <c r="C48" s="16"/>
      <c r="D48" s="16"/>
      <c r="E48" s="16"/>
      <c r="F48" s="66"/>
      <c r="G48" s="66"/>
      <c r="H48" s="66"/>
      <c r="I48" s="16"/>
      <c r="J48" s="16"/>
      <c r="K48" s="16"/>
      <c r="L48" s="16"/>
      <c r="M48" s="33"/>
      <c r="N48" s="33"/>
      <c r="O48" s="33"/>
      <c r="P48" s="33"/>
      <c r="Q48"/>
    </row>
    <row r="49" spans="1:17" ht="15.75">
      <c r="A49" s="16"/>
      <c r="B49" s="16"/>
      <c r="C49" s="16"/>
      <c r="D49" s="16"/>
      <c r="E49" s="16"/>
      <c r="F49" s="66"/>
      <c r="G49" s="66"/>
      <c r="H49" s="66"/>
      <c r="I49" s="16"/>
      <c r="J49" s="16"/>
      <c r="K49" s="16"/>
      <c r="L49" s="16"/>
      <c r="M49" s="33"/>
      <c r="N49" s="33"/>
      <c r="O49" s="33"/>
      <c r="P49" s="33"/>
      <c r="Q49"/>
    </row>
    <row r="50" spans="1:16" ht="15.75">
      <c r="A50" s="16"/>
      <c r="B50" s="16"/>
      <c r="C50" s="16"/>
      <c r="D50" s="16"/>
      <c r="E50" s="16"/>
      <c r="F50" s="66"/>
      <c r="G50" s="66"/>
      <c r="H50" s="66"/>
      <c r="I50" s="16"/>
      <c r="J50" s="16"/>
      <c r="K50" s="16"/>
      <c r="L50" s="16"/>
      <c r="M50" s="16"/>
      <c r="N50" s="16"/>
      <c r="O50" s="16"/>
      <c r="P50" s="16"/>
    </row>
    <row r="51" spans="1:16" ht="15.75">
      <c r="A51" s="16"/>
      <c r="B51" s="16"/>
      <c r="C51" s="16"/>
      <c r="D51" s="16"/>
      <c r="E51" s="16"/>
      <c r="F51" s="66"/>
      <c r="G51" s="66"/>
      <c r="H51" s="66"/>
      <c r="I51" s="16"/>
      <c r="J51" s="16"/>
      <c r="K51" s="16"/>
      <c r="L51" s="16"/>
      <c r="M51" s="16"/>
      <c r="N51" s="16"/>
      <c r="O51" s="16"/>
      <c r="P51" s="16"/>
    </row>
    <row r="52" spans="1:16" ht="15.75">
      <c r="A52" s="16"/>
      <c r="B52" s="16"/>
      <c r="C52" s="16"/>
      <c r="D52" s="16"/>
      <c r="E52" s="16"/>
      <c r="F52" s="66"/>
      <c r="G52" s="66"/>
      <c r="H52" s="66"/>
      <c r="I52" s="16"/>
      <c r="J52" s="16"/>
      <c r="K52" s="16"/>
      <c r="L52" s="16"/>
      <c r="M52" s="16"/>
      <c r="N52" s="16"/>
      <c r="O52" s="16"/>
      <c r="P52" s="16"/>
    </row>
    <row r="53" spans="1:16" ht="15.75">
      <c r="A53" s="16"/>
      <c r="B53" s="16"/>
      <c r="C53" s="16"/>
      <c r="D53" s="16"/>
      <c r="E53" s="16"/>
      <c r="F53" s="66"/>
      <c r="G53" s="66"/>
      <c r="H53" s="66"/>
      <c r="I53" s="16"/>
      <c r="J53" s="16"/>
      <c r="K53" s="16"/>
      <c r="L53" s="16"/>
      <c r="M53" s="16"/>
      <c r="N53" s="16"/>
      <c r="O53" s="16"/>
      <c r="P53" s="16"/>
    </row>
    <row r="54" spans="1:16" ht="15.75">
      <c r="A54" s="16"/>
      <c r="B54" s="16"/>
      <c r="C54" s="16"/>
      <c r="D54" s="16"/>
      <c r="E54" s="16"/>
      <c r="F54" s="66"/>
      <c r="G54" s="66"/>
      <c r="H54" s="66"/>
      <c r="I54" s="16"/>
      <c r="J54" s="16"/>
      <c r="K54" s="16"/>
      <c r="L54" s="16"/>
      <c r="M54" s="16"/>
      <c r="N54" s="16"/>
      <c r="O54" s="16"/>
      <c r="P54" s="16"/>
    </row>
    <row r="55" spans="1:16" ht="15.75">
      <c r="A55" s="16"/>
      <c r="B55" s="16"/>
      <c r="C55" s="16"/>
      <c r="D55" s="16"/>
      <c r="E55" s="16"/>
      <c r="F55" s="66"/>
      <c r="G55" s="66"/>
      <c r="H55" s="66"/>
      <c r="I55" s="16"/>
      <c r="J55" s="16"/>
      <c r="K55" s="16"/>
      <c r="L55" s="16"/>
      <c r="M55" s="16"/>
      <c r="N55" s="16"/>
      <c r="O55" s="16"/>
      <c r="P55" s="16"/>
    </row>
    <row r="56" spans="1:16" ht="15.75">
      <c r="A56" s="16"/>
      <c r="B56" s="16"/>
      <c r="C56" s="16"/>
      <c r="D56" s="16"/>
      <c r="E56" s="16"/>
      <c r="F56" s="66"/>
      <c r="G56" s="66"/>
      <c r="H56" s="66"/>
      <c r="I56" s="16"/>
      <c r="J56" s="16"/>
      <c r="K56" s="16"/>
      <c r="L56" s="16"/>
      <c r="M56" s="16"/>
      <c r="N56" s="16"/>
      <c r="O56" s="16"/>
      <c r="P56" s="16"/>
    </row>
    <row r="57" spans="1:16" ht="15.75">
      <c r="A57" s="16"/>
      <c r="B57" s="16"/>
      <c r="C57" s="16"/>
      <c r="D57" s="16"/>
      <c r="E57" s="16"/>
      <c r="F57" s="66"/>
      <c r="G57" s="66"/>
      <c r="H57" s="66"/>
      <c r="I57" s="16"/>
      <c r="J57" s="16"/>
      <c r="K57" s="16"/>
      <c r="L57" s="16"/>
      <c r="M57" s="16"/>
      <c r="N57" s="16"/>
      <c r="O57" s="16"/>
      <c r="P57" s="16"/>
    </row>
    <row r="58" spans="1:16" ht="15.75">
      <c r="A58" s="16"/>
      <c r="B58" s="16"/>
      <c r="C58" s="16"/>
      <c r="D58" s="16"/>
      <c r="E58" s="16"/>
      <c r="F58" s="66"/>
      <c r="G58" s="66"/>
      <c r="H58" s="66"/>
      <c r="I58" s="16"/>
      <c r="J58" s="16"/>
      <c r="K58" s="16"/>
      <c r="L58" s="16"/>
      <c r="M58" s="16"/>
      <c r="N58" s="16"/>
      <c r="O58" s="16"/>
      <c r="P58" s="16"/>
    </row>
    <row r="59" spans="1:16" ht="15.75">
      <c r="A59" s="16"/>
      <c r="B59" s="16"/>
      <c r="C59" s="16"/>
      <c r="D59" s="16"/>
      <c r="E59" s="16"/>
      <c r="F59" s="66"/>
      <c r="G59" s="66"/>
      <c r="H59" s="66"/>
      <c r="I59" s="16"/>
      <c r="J59" s="16"/>
      <c r="K59" s="16"/>
      <c r="L59" s="16"/>
      <c r="M59" s="16"/>
      <c r="N59" s="16"/>
      <c r="O59" s="16"/>
      <c r="P59" s="16"/>
    </row>
    <row r="60" spans="1:16" ht="15.75">
      <c r="A60" s="16"/>
      <c r="B60" s="16"/>
      <c r="C60" s="16"/>
      <c r="D60" s="16"/>
      <c r="E60" s="16"/>
      <c r="F60" s="66"/>
      <c r="G60" s="66"/>
      <c r="H60" s="66"/>
      <c r="I60" s="16"/>
      <c r="J60" s="16"/>
      <c r="K60" s="16"/>
      <c r="L60" s="16"/>
      <c r="M60" s="16"/>
      <c r="N60" s="16"/>
      <c r="O60" s="16"/>
      <c r="P60" s="16"/>
    </row>
    <row r="61" ht="15">
      <c r="H61" s="3"/>
    </row>
    <row r="62" ht="15">
      <c r="H62" s="3"/>
    </row>
    <row r="63" ht="15">
      <c r="H63" s="3"/>
    </row>
    <row r="64" ht="15">
      <c r="H64" s="3"/>
    </row>
    <row r="65" ht="15">
      <c r="H65" s="3"/>
    </row>
    <row r="66" ht="15">
      <c r="H66" s="3"/>
    </row>
    <row r="67" ht="15">
      <c r="H67" s="3"/>
    </row>
    <row r="68" ht="15">
      <c r="H68" s="3"/>
    </row>
    <row r="69" ht="15">
      <c r="H69" s="3"/>
    </row>
    <row r="70" ht="15">
      <c r="H70" s="3"/>
    </row>
    <row r="71" ht="15">
      <c r="H71" s="3"/>
    </row>
    <row r="72" ht="15">
      <c r="H72" s="3"/>
    </row>
    <row r="73" ht="15">
      <c r="H73" s="3"/>
    </row>
    <row r="74" ht="15">
      <c r="H74" s="3"/>
    </row>
    <row r="75" ht="15">
      <c r="H75" s="3"/>
    </row>
    <row r="76" ht="15">
      <c r="H76" s="3"/>
    </row>
    <row r="77" ht="15">
      <c r="H77" s="3"/>
    </row>
    <row r="78" ht="15">
      <c r="H78" s="3"/>
    </row>
    <row r="79" ht="15">
      <c r="H79" s="3"/>
    </row>
    <row r="80" ht="15">
      <c r="H80" s="3"/>
    </row>
    <row r="81" ht="15">
      <c r="H81" s="3"/>
    </row>
    <row r="82" ht="15">
      <c r="H82" s="3"/>
    </row>
    <row r="83" ht="15">
      <c r="H83" s="3"/>
    </row>
    <row r="84" ht="15">
      <c r="H84" s="3"/>
    </row>
    <row r="85" ht="15">
      <c r="H85" s="3"/>
    </row>
    <row r="86" ht="15">
      <c r="H86" s="3"/>
    </row>
    <row r="87" ht="15">
      <c r="H87" s="3"/>
    </row>
    <row r="88" ht="15">
      <c r="H88" s="3"/>
    </row>
    <row r="89" ht="15">
      <c r="H89" s="3"/>
    </row>
    <row r="90" ht="15">
      <c r="H90" s="3"/>
    </row>
    <row r="91" ht="15">
      <c r="H91" s="3"/>
    </row>
    <row r="92" ht="15">
      <c r="H92" s="3"/>
    </row>
    <row r="93" ht="15">
      <c r="H93" s="3"/>
    </row>
    <row r="94" ht="15">
      <c r="H94" s="3"/>
    </row>
    <row r="95" ht="15">
      <c r="H95" s="3"/>
    </row>
    <row r="96" ht="15">
      <c r="H96" s="3"/>
    </row>
    <row r="97" ht="15">
      <c r="H97" s="3"/>
    </row>
    <row r="98" ht="15">
      <c r="H98" s="3"/>
    </row>
    <row r="99" ht="15">
      <c r="H99" s="3"/>
    </row>
    <row r="100" ht="15">
      <c r="H100" s="3"/>
    </row>
    <row r="101" ht="15">
      <c r="H101" s="3"/>
    </row>
    <row r="102" ht="15">
      <c r="H102" s="3"/>
    </row>
    <row r="103" ht="15">
      <c r="H103" s="3"/>
    </row>
    <row r="104" ht="15">
      <c r="H104" s="3"/>
    </row>
    <row r="105" ht="15">
      <c r="H105" s="3"/>
    </row>
    <row r="106" ht="15">
      <c r="H106" s="3"/>
    </row>
    <row r="107" ht="15">
      <c r="H107" s="3"/>
    </row>
    <row r="108" ht="15">
      <c r="H108" s="3"/>
    </row>
    <row r="109" ht="15">
      <c r="H109" s="3"/>
    </row>
    <row r="110" ht="15">
      <c r="H110" s="3"/>
    </row>
    <row r="111" ht="15">
      <c r="H111" s="3"/>
    </row>
    <row r="112" ht="15">
      <c r="H112" s="3"/>
    </row>
    <row r="113" ht="15">
      <c r="H113" s="3"/>
    </row>
    <row r="114" ht="15">
      <c r="H114" s="3"/>
    </row>
    <row r="115" ht="15">
      <c r="H115" s="3"/>
    </row>
    <row r="116" ht="15">
      <c r="H116" s="3"/>
    </row>
    <row r="117" ht="15">
      <c r="H117" s="3"/>
    </row>
    <row r="118" ht="15">
      <c r="H118" s="3"/>
    </row>
    <row r="119" ht="15">
      <c r="H119" s="3"/>
    </row>
    <row r="120" ht="15">
      <c r="H120" s="3"/>
    </row>
    <row r="121" ht="15">
      <c r="H121" s="3"/>
    </row>
    <row r="122" ht="15">
      <c r="H122" s="3"/>
    </row>
    <row r="123" ht="15">
      <c r="H123" s="3"/>
    </row>
    <row r="124" ht="15">
      <c r="H124" s="3"/>
    </row>
    <row r="125" ht="15">
      <c r="H125" s="3"/>
    </row>
    <row r="126" ht="15">
      <c r="H126" s="3"/>
    </row>
    <row r="127" ht="15">
      <c r="H127" s="3"/>
    </row>
    <row r="128" ht="15">
      <c r="H128" s="3"/>
    </row>
    <row r="129" ht="15">
      <c r="H129" s="3"/>
    </row>
    <row r="130" ht="15">
      <c r="H130" s="3"/>
    </row>
    <row r="131" ht="15">
      <c r="H131" s="3"/>
    </row>
    <row r="132" ht="15">
      <c r="H132" s="3"/>
    </row>
    <row r="133" ht="15">
      <c r="H133" s="3"/>
    </row>
    <row r="134" ht="15">
      <c r="H134" s="3"/>
    </row>
    <row r="135" ht="15">
      <c r="H135" s="3"/>
    </row>
    <row r="136" ht="15">
      <c r="H136" s="3"/>
    </row>
    <row r="137" ht="15">
      <c r="H137" s="3"/>
    </row>
    <row r="138" ht="15">
      <c r="H138" s="3"/>
    </row>
    <row r="139" ht="15">
      <c r="H139" s="3"/>
    </row>
    <row r="140" ht="15">
      <c r="H140" s="3"/>
    </row>
    <row r="141" ht="15">
      <c r="H141" s="3"/>
    </row>
    <row r="142" ht="15">
      <c r="H142" s="3"/>
    </row>
    <row r="143" ht="15">
      <c r="H143" s="3"/>
    </row>
    <row r="144" ht="15">
      <c r="H144" s="3"/>
    </row>
    <row r="145" ht="15">
      <c r="H145" s="3"/>
    </row>
    <row r="146" ht="15">
      <c r="H146" s="3"/>
    </row>
    <row r="147" ht="15">
      <c r="H147" s="3"/>
    </row>
    <row r="148" ht="15">
      <c r="H148" s="3"/>
    </row>
    <row r="149" ht="15">
      <c r="H149" s="3"/>
    </row>
    <row r="150" ht="15">
      <c r="H150" s="3"/>
    </row>
    <row r="151" ht="15">
      <c r="H151" s="3"/>
    </row>
    <row r="152" ht="15">
      <c r="H152" s="3"/>
    </row>
    <row r="153" ht="15">
      <c r="H153" s="3"/>
    </row>
    <row r="154" ht="15">
      <c r="H154" s="3"/>
    </row>
    <row r="155" ht="15">
      <c r="H155" s="3"/>
    </row>
    <row r="156" ht="15">
      <c r="H156" s="3"/>
    </row>
    <row r="157" ht="15">
      <c r="H157" s="3"/>
    </row>
    <row r="158" ht="15">
      <c r="H158" s="3"/>
    </row>
    <row r="159" ht="15">
      <c r="H159" s="3"/>
    </row>
    <row r="160" ht="15">
      <c r="H160" s="3"/>
    </row>
    <row r="161" ht="15">
      <c r="H161" s="3"/>
    </row>
    <row r="162" ht="15">
      <c r="H162" s="3"/>
    </row>
  </sheetData>
  <sheetProtection/>
  <mergeCells count="4">
    <mergeCell ref="F9:G9"/>
    <mergeCell ref="H9:I9"/>
    <mergeCell ref="A41:I41"/>
    <mergeCell ref="B37:I37"/>
  </mergeCells>
  <printOptions horizontalCentered="1"/>
  <pageMargins left="0.5" right="0" top="0.5" bottom="0.5" header="0" footer="0"/>
  <pageSetup fitToHeight="2" fitToWidth="1"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pageSetUpPr fitToPage="1"/>
  </sheetPr>
  <dimension ref="A1:P62"/>
  <sheetViews>
    <sheetView tabSelected="1" zoomScalePageLayoutView="0" workbookViewId="0" topLeftCell="A37">
      <selection activeCell="A48" sqref="A48"/>
    </sheetView>
  </sheetViews>
  <sheetFormatPr defaultColWidth="8.125" defaultRowHeight="15.75"/>
  <cols>
    <col min="1" max="1" width="24.75390625" style="8" customWidth="1"/>
    <col min="2" max="2" width="1.875" style="8" customWidth="1"/>
    <col min="3" max="3" width="7.875" style="8" customWidth="1"/>
    <col min="4" max="4" width="8.25390625" style="8" customWidth="1"/>
    <col min="5" max="5" width="8.50390625" style="8" customWidth="1"/>
    <col min="6" max="6" width="8.00390625" style="8" customWidth="1"/>
    <col min="7" max="7" width="8.50390625" style="8" customWidth="1"/>
    <col min="8" max="8" width="7.875" style="8" customWidth="1"/>
    <col min="9" max="9" width="8.75390625" style="8" customWidth="1"/>
    <col min="10" max="10" width="7.875" style="8" customWidth="1"/>
    <col min="11" max="11" width="8.25390625" style="8" bestFit="1" customWidth="1"/>
    <col min="12" max="16384" width="8.125" style="8" customWidth="1"/>
  </cols>
  <sheetData>
    <row r="1" spans="1:16" s="1" customFormat="1" ht="15.75">
      <c r="A1" s="11" t="s">
        <v>46</v>
      </c>
      <c r="B1" s="154"/>
      <c r="C1" s="155"/>
      <c r="D1" s="155"/>
      <c r="E1" s="155"/>
      <c r="F1" s="155"/>
      <c r="G1" s="83"/>
      <c r="H1" s="156"/>
      <c r="I1" s="83"/>
      <c r="J1" s="83"/>
      <c r="K1" s="89"/>
      <c r="L1" s="2"/>
      <c r="M1" s="6"/>
      <c r="N1" s="6"/>
      <c r="O1" s="6"/>
      <c r="P1" s="6"/>
    </row>
    <row r="2" spans="1:16" s="1" customFormat="1" ht="15.75">
      <c r="A2" s="17" t="s">
        <v>0</v>
      </c>
      <c r="B2" s="154"/>
      <c r="C2" s="155"/>
      <c r="D2" s="155"/>
      <c r="E2" s="155"/>
      <c r="F2" s="155"/>
      <c r="G2" s="83"/>
      <c r="H2" s="156"/>
      <c r="I2" s="83"/>
      <c r="J2" s="83"/>
      <c r="K2" s="89"/>
      <c r="L2" s="2"/>
      <c r="M2" s="6"/>
      <c r="N2" s="6"/>
      <c r="O2" s="6"/>
      <c r="P2" s="6"/>
    </row>
    <row r="3" spans="1:16" s="1" customFormat="1" ht="15.75">
      <c r="A3" s="18" t="s">
        <v>44</v>
      </c>
      <c r="B3" s="154"/>
      <c r="C3" s="90"/>
      <c r="D3" s="155"/>
      <c r="E3" s="155"/>
      <c r="F3" s="155"/>
      <c r="G3" s="91"/>
      <c r="H3" s="155"/>
      <c r="I3" s="83"/>
      <c r="J3" s="155"/>
      <c r="K3" s="155"/>
      <c r="L3" s="6"/>
      <c r="M3" s="6"/>
      <c r="N3" s="6"/>
      <c r="O3" s="6"/>
      <c r="P3" s="6"/>
    </row>
    <row r="4" spans="1:16" s="1" customFormat="1" ht="9" customHeight="1">
      <c r="A4" s="18"/>
      <c r="B4" s="154"/>
      <c r="C4" s="90"/>
      <c r="D4" s="155"/>
      <c r="E4" s="155"/>
      <c r="F4" s="155"/>
      <c r="G4" s="91"/>
      <c r="H4" s="155"/>
      <c r="I4" s="83"/>
      <c r="J4" s="155"/>
      <c r="K4" s="155"/>
      <c r="L4" s="6"/>
      <c r="M4" s="6"/>
      <c r="N4" s="6"/>
      <c r="O4" s="6"/>
      <c r="P4" s="6"/>
    </row>
    <row r="5" spans="1:11" s="1" customFormat="1" ht="15.75">
      <c r="A5" s="92" t="s">
        <v>7</v>
      </c>
      <c r="B5" s="93"/>
      <c r="C5" s="83"/>
      <c r="D5" s="83"/>
      <c r="E5" s="94"/>
      <c r="F5" s="94"/>
      <c r="G5" s="95"/>
      <c r="H5" s="96"/>
      <c r="I5" s="83"/>
      <c r="J5" s="83"/>
      <c r="K5" s="83"/>
    </row>
    <row r="6" spans="1:11" s="1" customFormat="1" ht="15.75">
      <c r="A6" s="92" t="s">
        <v>118</v>
      </c>
      <c r="B6" s="93"/>
      <c r="C6" s="83"/>
      <c r="D6" s="83"/>
      <c r="E6" s="94"/>
      <c r="F6" s="94"/>
      <c r="G6" s="95"/>
      <c r="H6" s="96"/>
      <c r="I6" s="83"/>
      <c r="J6" s="83"/>
      <c r="K6" s="83"/>
    </row>
    <row r="7" spans="1:11" s="1" customFormat="1" ht="15.75">
      <c r="A7" s="11" t="s">
        <v>22</v>
      </c>
      <c r="B7" s="158"/>
      <c r="C7" s="83"/>
      <c r="D7" s="83"/>
      <c r="E7" s="159"/>
      <c r="F7" s="159"/>
      <c r="G7" s="159"/>
      <c r="H7" s="159"/>
      <c r="I7" s="160"/>
      <c r="J7" s="83"/>
      <c r="K7" s="83"/>
    </row>
    <row r="8" spans="1:11" s="1" customFormat="1" ht="15.75">
      <c r="A8" s="11"/>
      <c r="B8" s="158"/>
      <c r="C8" s="83"/>
      <c r="D8" s="83"/>
      <c r="E8" s="159"/>
      <c r="F8" s="159"/>
      <c r="G8" s="159"/>
      <c r="H8" s="159"/>
      <c r="I8" s="160"/>
      <c r="J8" s="83"/>
      <c r="K8" s="83"/>
    </row>
    <row r="9" spans="1:11" s="1" customFormat="1" ht="15.75">
      <c r="A9" s="11"/>
      <c r="B9" s="158"/>
      <c r="C9" s="83"/>
      <c r="D9" s="83"/>
      <c r="E9" s="159"/>
      <c r="F9" s="159"/>
      <c r="H9" s="159"/>
      <c r="I9" s="160"/>
      <c r="J9" s="83"/>
      <c r="K9" s="83"/>
    </row>
    <row r="10" spans="1:11" s="1" customFormat="1" ht="15.75">
      <c r="A10" s="83"/>
      <c r="B10" s="157"/>
      <c r="C10" s="204" t="s">
        <v>91</v>
      </c>
      <c r="D10" s="204"/>
      <c r="E10" s="204"/>
      <c r="F10" s="204"/>
      <c r="G10" s="204"/>
      <c r="H10" s="204"/>
      <c r="I10" s="160"/>
      <c r="J10" s="83"/>
      <c r="K10" s="83"/>
    </row>
    <row r="11" spans="1:11" s="7" customFormat="1" ht="15.75">
      <c r="A11" s="98"/>
      <c r="B11" s="98"/>
      <c r="C11" s="97" t="s">
        <v>2</v>
      </c>
      <c r="D11" s="97" t="s">
        <v>2</v>
      </c>
      <c r="E11" s="97" t="s">
        <v>73</v>
      </c>
      <c r="F11" s="97" t="s">
        <v>85</v>
      </c>
      <c r="G11" s="97" t="s">
        <v>3</v>
      </c>
      <c r="H11" s="97"/>
      <c r="I11" s="97" t="s">
        <v>83</v>
      </c>
      <c r="J11" s="97" t="s">
        <v>4</v>
      </c>
      <c r="K11" s="98"/>
    </row>
    <row r="12" spans="1:11" s="7" customFormat="1" ht="15.75">
      <c r="A12" s="98"/>
      <c r="B12" s="98"/>
      <c r="C12" s="97" t="s">
        <v>5</v>
      </c>
      <c r="D12" s="97" t="s">
        <v>6</v>
      </c>
      <c r="E12" s="97" t="s">
        <v>74</v>
      </c>
      <c r="F12" s="97" t="s">
        <v>86</v>
      </c>
      <c r="G12" s="97" t="s">
        <v>75</v>
      </c>
      <c r="H12" s="97" t="s">
        <v>4</v>
      </c>
      <c r="I12" s="97" t="s">
        <v>84</v>
      </c>
      <c r="J12" s="97" t="s">
        <v>76</v>
      </c>
      <c r="K12" s="98"/>
    </row>
    <row r="13" spans="1:11" s="7" customFormat="1" ht="15.75">
      <c r="A13" s="98"/>
      <c r="B13" s="98"/>
      <c r="C13" s="97" t="s">
        <v>1</v>
      </c>
      <c r="D13" s="97" t="s">
        <v>1</v>
      </c>
      <c r="E13" s="97" t="s">
        <v>1</v>
      </c>
      <c r="F13" s="97" t="s">
        <v>1</v>
      </c>
      <c r="G13" s="97" t="s">
        <v>1</v>
      </c>
      <c r="H13" s="97" t="s">
        <v>1</v>
      </c>
      <c r="I13" s="97" t="s">
        <v>1</v>
      </c>
      <c r="J13" s="97" t="s">
        <v>1</v>
      </c>
      <c r="K13" s="98"/>
    </row>
    <row r="14" spans="1:11" s="7" customFormat="1" ht="15.75">
      <c r="A14" s="98"/>
      <c r="B14" s="98"/>
      <c r="C14" s="99"/>
      <c r="D14" s="99"/>
      <c r="E14" s="99"/>
      <c r="F14" s="99"/>
      <c r="G14" s="99"/>
      <c r="H14" s="99"/>
      <c r="I14" s="98"/>
      <c r="J14" s="98"/>
      <c r="K14" s="98"/>
    </row>
    <row r="15" spans="1:11" ht="15.75">
      <c r="A15" s="98"/>
      <c r="B15" s="139"/>
      <c r="C15" s="141"/>
      <c r="D15" s="141"/>
      <c r="E15" s="141"/>
      <c r="F15" s="141"/>
      <c r="G15" s="141"/>
      <c r="H15" s="141"/>
      <c r="I15" s="139"/>
      <c r="J15" s="139"/>
      <c r="K15" s="139"/>
    </row>
    <row r="16" spans="1:11" ht="15.75">
      <c r="A16" s="98" t="s">
        <v>119</v>
      </c>
      <c r="B16" s="139"/>
      <c r="C16" s="138">
        <v>60494</v>
      </c>
      <c r="D16" s="138">
        <v>1921</v>
      </c>
      <c r="E16" s="161">
        <v>-48</v>
      </c>
      <c r="F16" s="161">
        <v>325</v>
      </c>
      <c r="G16" s="138">
        <v>1668</v>
      </c>
      <c r="H16" s="138">
        <f>SUM(C16:G16)</f>
        <v>64360</v>
      </c>
      <c r="I16" s="138">
        <v>1357</v>
      </c>
      <c r="J16" s="138">
        <f>SUM(H16:I16)</f>
        <v>65717</v>
      </c>
      <c r="K16" s="138"/>
    </row>
    <row r="17" spans="1:11" ht="15.75">
      <c r="A17" s="98"/>
      <c r="B17" s="139"/>
      <c r="C17" s="138"/>
      <c r="D17" s="138"/>
      <c r="E17" s="161"/>
      <c r="F17" s="161"/>
      <c r="G17" s="138"/>
      <c r="H17" s="138"/>
      <c r="I17" s="138"/>
      <c r="J17" s="138"/>
      <c r="K17" s="139"/>
    </row>
    <row r="18" spans="1:11" ht="15.75">
      <c r="A18" s="139" t="s">
        <v>87</v>
      </c>
      <c r="B18" s="139"/>
      <c r="C18" s="168">
        <v>0</v>
      </c>
      <c r="D18" s="169">
        <v>0</v>
      </c>
      <c r="E18" s="169">
        <v>0</v>
      </c>
      <c r="F18" s="169">
        <v>73</v>
      </c>
      <c r="G18" s="142">
        <v>0</v>
      </c>
      <c r="H18" s="142">
        <f>F18</f>
        <v>73</v>
      </c>
      <c r="I18" s="142">
        <v>37</v>
      </c>
      <c r="J18" s="143">
        <f>+H18+I18</f>
        <v>110</v>
      </c>
      <c r="K18" s="139"/>
    </row>
    <row r="19" spans="1:11" ht="31.5">
      <c r="A19" s="188" t="s">
        <v>129</v>
      </c>
      <c r="B19" s="139"/>
      <c r="C19" s="196">
        <v>0</v>
      </c>
      <c r="D19" s="176">
        <f>SUM(D18:D18)</f>
        <v>0</v>
      </c>
      <c r="E19" s="176">
        <v>0</v>
      </c>
      <c r="F19" s="176">
        <f>F18</f>
        <v>73</v>
      </c>
      <c r="G19" s="176">
        <v>0</v>
      </c>
      <c r="H19" s="176">
        <f>SUM(C19:G19)</f>
        <v>73</v>
      </c>
      <c r="I19" s="176">
        <f>I18</f>
        <v>37</v>
      </c>
      <c r="J19" s="197">
        <f>SUM(J18:J18)</f>
        <v>110</v>
      </c>
      <c r="K19" s="139"/>
    </row>
    <row r="20" spans="1:11" ht="15.75">
      <c r="A20" s="162"/>
      <c r="B20" s="139"/>
      <c r="C20" s="196"/>
      <c r="D20" s="176"/>
      <c r="E20" s="176"/>
      <c r="F20" s="176"/>
      <c r="G20" s="176"/>
      <c r="H20" s="176"/>
      <c r="I20" s="176"/>
      <c r="J20" s="197"/>
      <c r="K20" s="139"/>
    </row>
    <row r="21" spans="1:11" ht="15.75">
      <c r="A21" s="189" t="s">
        <v>110</v>
      </c>
      <c r="B21" s="139"/>
      <c r="C21" s="184">
        <v>0</v>
      </c>
      <c r="D21" s="185">
        <v>0</v>
      </c>
      <c r="E21" s="185">
        <v>0</v>
      </c>
      <c r="F21" s="185">
        <v>0</v>
      </c>
      <c r="G21" s="191">
        <f>PNL!H26</f>
        <v>-1238</v>
      </c>
      <c r="H21" s="186">
        <f>SUM(C21:G21)</f>
        <v>-1238</v>
      </c>
      <c r="I21" s="191">
        <f>PNL!H27</f>
        <v>25</v>
      </c>
      <c r="J21" s="187">
        <f>+H21+I21</f>
        <v>-1213</v>
      </c>
      <c r="K21" s="139"/>
    </row>
    <row r="22" spans="1:11" ht="15.75">
      <c r="A22" s="139"/>
      <c r="B22" s="139"/>
      <c r="C22" s="163"/>
      <c r="D22" s="163"/>
      <c r="E22" s="163"/>
      <c r="F22" s="163"/>
      <c r="G22" s="164"/>
      <c r="H22" s="138"/>
      <c r="I22" s="164"/>
      <c r="J22" s="138"/>
      <c r="K22" s="139"/>
    </row>
    <row r="23" spans="1:11" ht="31.5">
      <c r="A23" s="190" t="s">
        <v>130</v>
      </c>
      <c r="B23" s="139"/>
      <c r="C23" s="163">
        <f>SUM(C19:C21)</f>
        <v>0</v>
      </c>
      <c r="D23" s="163">
        <f aca="true" t="shared" si="0" ref="D23:J23">SUM(D19:D21)</f>
        <v>0</v>
      </c>
      <c r="E23" s="163">
        <f t="shared" si="0"/>
        <v>0</v>
      </c>
      <c r="F23" s="163">
        <f t="shared" si="0"/>
        <v>73</v>
      </c>
      <c r="G23" s="163">
        <f t="shared" si="0"/>
        <v>-1238</v>
      </c>
      <c r="H23" s="163">
        <f t="shared" si="0"/>
        <v>-1165</v>
      </c>
      <c r="I23" s="163">
        <f t="shared" si="0"/>
        <v>62</v>
      </c>
      <c r="J23" s="163">
        <f t="shared" si="0"/>
        <v>-1103</v>
      </c>
      <c r="K23" s="139"/>
    </row>
    <row r="24" spans="1:11" ht="15.75">
      <c r="A24" s="139"/>
      <c r="B24" s="139"/>
      <c r="C24" s="163"/>
      <c r="D24" s="163"/>
      <c r="E24" s="163"/>
      <c r="F24" s="163"/>
      <c r="G24" s="164"/>
      <c r="H24" s="138"/>
      <c r="I24" s="164"/>
      <c r="J24" s="138"/>
      <c r="K24" s="139"/>
    </row>
    <row r="25" spans="1:11" ht="16.5" thickBot="1">
      <c r="A25" s="98" t="s">
        <v>120</v>
      </c>
      <c r="B25" s="139"/>
      <c r="C25" s="153">
        <f>C16+C23</f>
        <v>60494</v>
      </c>
      <c r="D25" s="153">
        <f aca="true" t="shared" si="1" ref="D25:J25">D16+D23</f>
        <v>1921</v>
      </c>
      <c r="E25" s="153">
        <f t="shared" si="1"/>
        <v>-48</v>
      </c>
      <c r="F25" s="153">
        <f t="shared" si="1"/>
        <v>398</v>
      </c>
      <c r="G25" s="153">
        <f t="shared" si="1"/>
        <v>430</v>
      </c>
      <c r="H25" s="153">
        <f t="shared" si="1"/>
        <v>63195</v>
      </c>
      <c r="I25" s="153">
        <f t="shared" si="1"/>
        <v>1419</v>
      </c>
      <c r="J25" s="153">
        <f t="shared" si="1"/>
        <v>64614</v>
      </c>
      <c r="K25" s="139"/>
    </row>
    <row r="26" spans="1:11" ht="16.5" thickTop="1">
      <c r="A26" s="139"/>
      <c r="B26" s="139"/>
      <c r="C26" s="138"/>
      <c r="D26" s="138"/>
      <c r="E26" s="138"/>
      <c r="F26" s="138"/>
      <c r="G26" s="138"/>
      <c r="H26" s="138"/>
      <c r="I26" s="139"/>
      <c r="J26" s="139"/>
      <c r="K26" s="139"/>
    </row>
    <row r="27" spans="1:11" ht="15.75">
      <c r="A27" s="139"/>
      <c r="B27" s="139"/>
      <c r="C27" s="138"/>
      <c r="D27" s="138"/>
      <c r="E27" s="138"/>
      <c r="F27" s="138"/>
      <c r="G27" s="138"/>
      <c r="H27" s="138"/>
      <c r="I27" s="139"/>
      <c r="J27" s="139"/>
      <c r="K27" s="139"/>
    </row>
    <row r="28" spans="1:11" ht="15.75">
      <c r="A28" s="139"/>
      <c r="B28" s="139"/>
      <c r="C28" s="138"/>
      <c r="D28" s="138"/>
      <c r="E28" s="138"/>
      <c r="F28" s="138"/>
      <c r="G28" s="138"/>
      <c r="H28" s="138"/>
      <c r="I28" s="139"/>
      <c r="J28" s="139"/>
      <c r="K28" s="139"/>
    </row>
    <row r="29" spans="1:11" ht="15.75">
      <c r="A29" s="98" t="s">
        <v>104</v>
      </c>
      <c r="B29" s="139"/>
      <c r="C29" s="138">
        <v>60494</v>
      </c>
      <c r="D29" s="138">
        <v>1921</v>
      </c>
      <c r="E29" s="161">
        <v>-48</v>
      </c>
      <c r="F29" s="161">
        <v>-141</v>
      </c>
      <c r="G29" s="138">
        <v>6632</v>
      </c>
      <c r="H29" s="138">
        <f>SUM(C29:G29)</f>
        <v>68858</v>
      </c>
      <c r="I29" s="138">
        <v>902</v>
      </c>
      <c r="J29" s="138">
        <f>H29+I29</f>
        <v>69760</v>
      </c>
      <c r="K29" s="139"/>
    </row>
    <row r="30" spans="1:11" ht="15.75">
      <c r="A30" s="98"/>
      <c r="B30" s="139"/>
      <c r="C30" s="138"/>
      <c r="D30" s="138"/>
      <c r="E30" s="161"/>
      <c r="F30" s="161"/>
      <c r="G30" s="138"/>
      <c r="H30" s="138"/>
      <c r="I30" s="138"/>
      <c r="J30" s="138"/>
      <c r="K30" s="139"/>
    </row>
    <row r="31" spans="1:11" ht="15.75">
      <c r="A31" s="139" t="s">
        <v>87</v>
      </c>
      <c r="B31" s="139"/>
      <c r="C31" s="168">
        <v>0</v>
      </c>
      <c r="D31" s="169">
        <v>0</v>
      </c>
      <c r="E31" s="169">
        <v>0</v>
      </c>
      <c r="F31" s="169">
        <v>19</v>
      </c>
      <c r="G31" s="142">
        <v>0</v>
      </c>
      <c r="H31" s="142">
        <f>SUM(C31:G31)</f>
        <v>19</v>
      </c>
      <c r="I31" s="142">
        <v>0</v>
      </c>
      <c r="J31" s="143">
        <f>+H31+I31</f>
        <v>19</v>
      </c>
      <c r="K31" s="139"/>
    </row>
    <row r="32" spans="1:11" ht="31.5">
      <c r="A32" s="188" t="s">
        <v>129</v>
      </c>
      <c r="B32" s="139"/>
      <c r="C32" s="196">
        <v>0</v>
      </c>
      <c r="D32" s="176">
        <f>SUM(D31:D31)</f>
        <v>0</v>
      </c>
      <c r="E32" s="176">
        <v>0</v>
      </c>
      <c r="F32" s="176">
        <f>SUM(F31:F31)</f>
        <v>19</v>
      </c>
      <c r="G32" s="176">
        <v>0</v>
      </c>
      <c r="H32" s="176">
        <f>SUM(C32:G32)</f>
        <v>19</v>
      </c>
      <c r="I32" s="176">
        <f>SUM(I31:I31)</f>
        <v>0</v>
      </c>
      <c r="J32" s="197">
        <f>SUM(H32:I32)</f>
        <v>19</v>
      </c>
      <c r="K32" s="139"/>
    </row>
    <row r="33" spans="1:11" ht="15.75">
      <c r="A33" s="162"/>
      <c r="B33" s="139"/>
      <c r="C33" s="196"/>
      <c r="D33" s="176"/>
      <c r="E33" s="176"/>
      <c r="F33" s="176"/>
      <c r="G33" s="176"/>
      <c r="H33" s="176"/>
      <c r="I33" s="176"/>
      <c r="J33" s="197"/>
      <c r="K33" s="139"/>
    </row>
    <row r="34" spans="1:11" ht="15.75">
      <c r="A34" s="189" t="s">
        <v>110</v>
      </c>
      <c r="B34" s="139"/>
      <c r="C34" s="198">
        <v>0</v>
      </c>
      <c r="D34" s="186">
        <v>0</v>
      </c>
      <c r="E34" s="186">
        <v>0</v>
      </c>
      <c r="F34" s="186">
        <v>0</v>
      </c>
      <c r="G34" s="186">
        <f>PNL!I26</f>
        <v>2198</v>
      </c>
      <c r="H34" s="186">
        <f>SUM(C34:G34)</f>
        <v>2198</v>
      </c>
      <c r="I34" s="186">
        <f>PNL!I27</f>
        <v>-158</v>
      </c>
      <c r="J34" s="187">
        <f>SUM(H34:I34)</f>
        <v>2040</v>
      </c>
      <c r="K34" s="139"/>
    </row>
    <row r="35" spans="1:11" ht="15.75">
      <c r="A35" s="189"/>
      <c r="B35" s="139"/>
      <c r="C35" s="176"/>
      <c r="D35" s="176"/>
      <c r="E35" s="176"/>
      <c r="F35" s="176"/>
      <c r="G35" s="176"/>
      <c r="H35" s="176"/>
      <c r="I35" s="176"/>
      <c r="J35" s="176"/>
      <c r="K35" s="139"/>
    </row>
    <row r="36" spans="1:11" ht="31.5">
      <c r="A36" s="190" t="s">
        <v>130</v>
      </c>
      <c r="B36" s="139"/>
      <c r="C36" s="176">
        <f>SUM(C32:C34)</f>
        <v>0</v>
      </c>
      <c r="D36" s="176">
        <f aca="true" t="shared" si="2" ref="D36:J36">SUM(D32:D34)</f>
        <v>0</v>
      </c>
      <c r="E36" s="176">
        <f t="shared" si="2"/>
        <v>0</v>
      </c>
      <c r="F36" s="176">
        <f t="shared" si="2"/>
        <v>19</v>
      </c>
      <c r="G36" s="176">
        <f t="shared" si="2"/>
        <v>2198</v>
      </c>
      <c r="H36" s="176">
        <f t="shared" si="2"/>
        <v>2217</v>
      </c>
      <c r="I36" s="176">
        <f t="shared" si="2"/>
        <v>-158</v>
      </c>
      <c r="J36" s="176">
        <f t="shared" si="2"/>
        <v>2059</v>
      </c>
      <c r="K36" s="139"/>
    </row>
    <row r="37" spans="1:11" ht="15.75">
      <c r="A37" s="139"/>
      <c r="B37" s="139"/>
      <c r="C37" s="163"/>
      <c r="D37" s="163"/>
      <c r="E37" s="163"/>
      <c r="F37" s="163"/>
      <c r="G37" s="164"/>
      <c r="H37" s="138"/>
      <c r="I37" s="164"/>
      <c r="J37" s="138"/>
      <c r="K37" s="139"/>
    </row>
    <row r="38" spans="1:11" ht="16.5" thickBot="1">
      <c r="A38" s="98" t="s">
        <v>121</v>
      </c>
      <c r="B38" s="139"/>
      <c r="C38" s="153">
        <f>C29+C36</f>
        <v>60494</v>
      </c>
      <c r="D38" s="153">
        <f aca="true" t="shared" si="3" ref="D38:J38">D29+D36</f>
        <v>1921</v>
      </c>
      <c r="E38" s="153">
        <f t="shared" si="3"/>
        <v>-48</v>
      </c>
      <c r="F38" s="153">
        <f t="shared" si="3"/>
        <v>-122</v>
      </c>
      <c r="G38" s="153">
        <f t="shared" si="3"/>
        <v>8830</v>
      </c>
      <c r="H38" s="153">
        <f t="shared" si="3"/>
        <v>71075</v>
      </c>
      <c r="I38" s="153">
        <f t="shared" si="3"/>
        <v>744</v>
      </c>
      <c r="J38" s="153">
        <f t="shared" si="3"/>
        <v>71819</v>
      </c>
      <c r="K38" s="139"/>
    </row>
    <row r="39" spans="1:11" ht="16.5" thickTop="1">
      <c r="A39" s="139"/>
      <c r="B39" s="139"/>
      <c r="C39" s="140"/>
      <c r="D39" s="140"/>
      <c r="E39" s="140"/>
      <c r="F39" s="140"/>
      <c r="G39" s="141"/>
      <c r="H39" s="138"/>
      <c r="I39" s="138"/>
      <c r="J39" s="138"/>
      <c r="K39" s="139"/>
    </row>
    <row r="40" spans="1:11" s="173" customFormat="1" ht="15.75">
      <c r="A40" s="170"/>
      <c r="B40" s="170"/>
      <c r="C40" s="171"/>
      <c r="D40" s="171"/>
      <c r="E40" s="171"/>
      <c r="F40" s="171"/>
      <c r="G40" s="172"/>
      <c r="H40" s="172"/>
      <c r="I40" s="171"/>
      <c r="J40" s="172"/>
      <c r="K40" s="170"/>
    </row>
    <row r="41" spans="1:11" s="173" customFormat="1" ht="15.75" hidden="1">
      <c r="A41" s="174"/>
      <c r="B41" s="170"/>
      <c r="C41" s="175"/>
      <c r="D41" s="175"/>
      <c r="E41" s="146"/>
      <c r="F41" s="172"/>
      <c r="G41" s="175"/>
      <c r="H41" s="175"/>
      <c r="I41" s="176"/>
      <c r="J41" s="175"/>
      <c r="K41" s="170"/>
    </row>
    <row r="42" spans="1:11" ht="15.75" hidden="1">
      <c r="A42" s="139"/>
      <c r="B42" s="139"/>
      <c r="C42" s="141"/>
      <c r="D42" s="141"/>
      <c r="E42" s="141"/>
      <c r="F42" s="141"/>
      <c r="G42" s="141"/>
      <c r="H42" s="141"/>
      <c r="I42" s="139"/>
      <c r="J42" s="139"/>
      <c r="K42" s="139"/>
    </row>
    <row r="43" spans="1:11" ht="15.75">
      <c r="A43" s="139"/>
      <c r="B43" s="139"/>
      <c r="C43" s="141"/>
      <c r="D43" s="141"/>
      <c r="E43" s="141"/>
      <c r="F43" s="141"/>
      <c r="G43" s="141"/>
      <c r="H43" s="141"/>
      <c r="I43" s="139"/>
      <c r="J43" s="139"/>
      <c r="K43" s="139"/>
    </row>
    <row r="44" spans="1:11" s="1" customFormat="1" ht="15.75">
      <c r="A44" s="31" t="s">
        <v>142</v>
      </c>
      <c r="B44" s="150"/>
      <c r="C44" s="83"/>
      <c r="D44" s="83"/>
      <c r="E44" s="83"/>
      <c r="F44" s="83"/>
      <c r="G44" s="83"/>
      <c r="H44" s="83"/>
      <c r="I44" s="83"/>
      <c r="J44" s="83"/>
      <c r="K44" s="83"/>
    </row>
    <row r="45" spans="1:11" s="1" customFormat="1" ht="15.75">
      <c r="A45" s="31" t="s">
        <v>144</v>
      </c>
      <c r="B45" s="150"/>
      <c r="C45" s="83"/>
      <c r="D45" s="83"/>
      <c r="E45" s="83"/>
      <c r="F45" s="83"/>
      <c r="G45" s="83"/>
      <c r="H45" s="83"/>
      <c r="I45" s="83"/>
      <c r="J45" s="83"/>
      <c r="K45" s="83"/>
    </row>
    <row r="46" spans="1:11" ht="15.75">
      <c r="A46" s="31" t="s">
        <v>143</v>
      </c>
      <c r="B46" s="139"/>
      <c r="C46" s="141"/>
      <c r="D46" s="141"/>
      <c r="E46" s="141"/>
      <c r="F46" s="141"/>
      <c r="G46" s="141"/>
      <c r="H46" s="141"/>
      <c r="I46" s="139"/>
      <c r="J46" s="139"/>
      <c r="K46" s="139"/>
    </row>
    <row r="47" spans="1:11" ht="15.75">
      <c r="A47" s="139"/>
      <c r="B47" s="139"/>
      <c r="C47" s="141"/>
      <c r="D47" s="141"/>
      <c r="E47" s="141"/>
      <c r="F47" s="141"/>
      <c r="G47" s="141"/>
      <c r="H47" s="141"/>
      <c r="I47" s="139"/>
      <c r="J47" s="139"/>
      <c r="K47" s="139"/>
    </row>
    <row r="48" spans="1:11" ht="15.75">
      <c r="A48" s="139"/>
      <c r="B48" s="139"/>
      <c r="C48" s="141"/>
      <c r="D48" s="141"/>
      <c r="E48" s="141"/>
      <c r="F48" s="141"/>
      <c r="G48" s="141"/>
      <c r="H48" s="141"/>
      <c r="I48" s="139"/>
      <c r="J48" s="139"/>
      <c r="K48" s="139"/>
    </row>
    <row r="49" spans="1:11" ht="15.75">
      <c r="A49" s="139"/>
      <c r="B49" s="139"/>
      <c r="C49" s="141"/>
      <c r="D49" s="141"/>
      <c r="E49" s="141"/>
      <c r="F49" s="141"/>
      <c r="G49" s="141"/>
      <c r="H49" s="141"/>
      <c r="I49" s="139"/>
      <c r="J49" s="139"/>
      <c r="K49" s="139"/>
    </row>
    <row r="50" spans="1:11" ht="15.75">
      <c r="A50" s="139"/>
      <c r="B50" s="139"/>
      <c r="C50" s="141"/>
      <c r="D50" s="141"/>
      <c r="E50" s="141"/>
      <c r="F50" s="141"/>
      <c r="G50" s="141"/>
      <c r="H50" s="141"/>
      <c r="I50" s="139"/>
      <c r="J50" s="139"/>
      <c r="K50" s="139"/>
    </row>
    <row r="51" spans="1:11" ht="15.75">
      <c r="A51" s="139"/>
      <c r="B51" s="139"/>
      <c r="C51" s="141"/>
      <c r="D51" s="141"/>
      <c r="E51" s="141"/>
      <c r="F51" s="141"/>
      <c r="G51" s="141"/>
      <c r="H51" s="141"/>
      <c r="I51" s="139"/>
      <c r="J51" s="139"/>
      <c r="K51" s="139"/>
    </row>
    <row r="52" spans="1:11" ht="15.75">
      <c r="A52" s="139"/>
      <c r="B52" s="139"/>
      <c r="C52" s="141"/>
      <c r="D52" s="141"/>
      <c r="E52" s="141"/>
      <c r="F52" s="141"/>
      <c r="G52" s="141"/>
      <c r="H52" s="141"/>
      <c r="I52" s="139"/>
      <c r="J52" s="139"/>
      <c r="K52" s="139"/>
    </row>
    <row r="53" spans="1:11" ht="15.75">
      <c r="A53" s="139"/>
      <c r="B53" s="139"/>
      <c r="C53" s="141"/>
      <c r="D53" s="141"/>
      <c r="E53" s="141"/>
      <c r="F53" s="141"/>
      <c r="G53" s="141"/>
      <c r="H53" s="141"/>
      <c r="I53" s="139"/>
      <c r="J53" s="139"/>
      <c r="K53" s="139"/>
    </row>
    <row r="54" spans="1:11" ht="15.75">
      <c r="A54" s="139"/>
      <c r="B54" s="139"/>
      <c r="C54" s="141"/>
      <c r="D54" s="141"/>
      <c r="E54" s="141"/>
      <c r="F54" s="141"/>
      <c r="G54" s="141"/>
      <c r="H54" s="141"/>
      <c r="I54" s="139"/>
      <c r="J54" s="139"/>
      <c r="K54" s="139"/>
    </row>
    <row r="55" spans="1:11" ht="15.75">
      <c r="A55" s="139"/>
      <c r="B55" s="139"/>
      <c r="C55" s="141"/>
      <c r="D55" s="141"/>
      <c r="E55" s="141"/>
      <c r="F55" s="141"/>
      <c r="G55" s="141"/>
      <c r="H55" s="141"/>
      <c r="I55" s="139"/>
      <c r="J55" s="139"/>
      <c r="K55" s="139"/>
    </row>
    <row r="56" spans="1:11" ht="15.75">
      <c r="A56" s="139"/>
      <c r="B56" s="139"/>
      <c r="C56" s="141"/>
      <c r="D56" s="141"/>
      <c r="E56" s="141"/>
      <c r="F56" s="141"/>
      <c r="G56" s="141"/>
      <c r="H56" s="141"/>
      <c r="I56" s="139"/>
      <c r="J56" s="139"/>
      <c r="K56" s="139"/>
    </row>
    <row r="57" spans="1:11" ht="15.75">
      <c r="A57" s="139"/>
      <c r="B57" s="139"/>
      <c r="C57" s="141"/>
      <c r="D57" s="141"/>
      <c r="E57" s="141"/>
      <c r="F57" s="141"/>
      <c r="G57" s="141"/>
      <c r="H57" s="141"/>
      <c r="I57" s="139"/>
      <c r="J57" s="139"/>
      <c r="K57" s="139"/>
    </row>
    <row r="58" spans="1:11" ht="15.75">
      <c r="A58" s="139"/>
      <c r="B58" s="139"/>
      <c r="C58" s="141"/>
      <c r="D58" s="141"/>
      <c r="E58" s="141"/>
      <c r="F58" s="141"/>
      <c r="G58" s="141"/>
      <c r="H58" s="141"/>
      <c r="I58" s="139"/>
      <c r="J58" s="139"/>
      <c r="K58" s="139"/>
    </row>
    <row r="59" spans="1:11" ht="15.75">
      <c r="A59" s="139"/>
      <c r="B59" s="139"/>
      <c r="C59" s="139"/>
      <c r="D59" s="139"/>
      <c r="E59" s="139"/>
      <c r="F59" s="139"/>
      <c r="G59" s="139"/>
      <c r="H59" s="139"/>
      <c r="I59" s="139"/>
      <c r="J59" s="139"/>
      <c r="K59" s="139"/>
    </row>
    <row r="60" spans="1:11" ht="15.75">
      <c r="A60" s="139"/>
      <c r="B60" s="139"/>
      <c r="C60" s="139"/>
      <c r="D60" s="139"/>
      <c r="E60" s="139"/>
      <c r="F60" s="139"/>
      <c r="G60" s="139"/>
      <c r="H60" s="139"/>
      <c r="I60" s="139"/>
      <c r="J60" s="139"/>
      <c r="K60" s="139"/>
    </row>
    <row r="61" spans="1:11" ht="15.75">
      <c r="A61" s="139"/>
      <c r="B61" s="139"/>
      <c r="C61" s="139"/>
      <c r="D61" s="139"/>
      <c r="E61" s="139"/>
      <c r="F61" s="139"/>
      <c r="G61" s="139"/>
      <c r="H61" s="139"/>
      <c r="I61" s="139"/>
      <c r="J61" s="139"/>
      <c r="K61" s="139"/>
    </row>
    <row r="62" spans="1:11" ht="15.75">
      <c r="A62" s="139"/>
      <c r="B62" s="139"/>
      <c r="C62" s="139"/>
      <c r="D62" s="139"/>
      <c r="E62" s="139"/>
      <c r="F62" s="139"/>
      <c r="G62" s="139"/>
      <c r="H62" s="139"/>
      <c r="I62" s="139"/>
      <c r="J62" s="139"/>
      <c r="K62" s="139"/>
    </row>
  </sheetData>
  <sheetProtection/>
  <mergeCells count="1">
    <mergeCell ref="C10:H10"/>
  </mergeCells>
  <printOptions horizontalCentered="1"/>
  <pageMargins left="0.5" right="0" top="0.5551181102362" bottom="0.5" header="0" footer="0"/>
  <pageSetup fitToHeight="1" fitToWidth="1" horizontalDpi="600" verticalDpi="600" orientation="portrait" scale="98" r:id="rId1"/>
  <headerFooter alignWithMargins="0">
    <oddFooter xml:space="preserve">&amp;C </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M600"/>
  <sheetViews>
    <sheetView zoomScalePageLayoutView="0" workbookViewId="0" topLeftCell="A1">
      <selection activeCell="G1" sqref="G1"/>
    </sheetView>
  </sheetViews>
  <sheetFormatPr defaultColWidth="8.00390625" defaultRowHeight="15.75"/>
  <cols>
    <col min="1" max="1" width="3.75390625" style="1" customWidth="1"/>
    <col min="2" max="2" width="8.00390625" style="1" customWidth="1"/>
    <col min="3" max="3" width="9.75390625" style="1" customWidth="1"/>
    <col min="4" max="4" width="8.75390625" style="1" customWidth="1"/>
    <col min="5" max="5" width="15.625" style="1" customWidth="1"/>
    <col min="6" max="6" width="10.875" style="1" customWidth="1"/>
    <col min="7" max="7" width="15.75390625" style="10" customWidth="1"/>
    <col min="8" max="8" width="15.75390625" style="1" customWidth="1"/>
    <col min="9" max="16384" width="8.00390625" style="1" customWidth="1"/>
  </cols>
  <sheetData>
    <row r="1" spans="1:13" ht="15.75">
      <c r="A1" s="11" t="s">
        <v>46</v>
      </c>
      <c r="B1" s="12"/>
      <c r="C1" s="13"/>
      <c r="D1" s="13"/>
      <c r="E1" s="13"/>
      <c r="F1" s="13"/>
      <c r="G1" s="14"/>
      <c r="H1" s="16"/>
      <c r="I1" s="101"/>
      <c r="J1" s="13"/>
      <c r="K1" s="6"/>
      <c r="L1" s="6"/>
      <c r="M1" s="6"/>
    </row>
    <row r="2" spans="1:13" ht="15.75">
      <c r="A2" s="17" t="s">
        <v>0</v>
      </c>
      <c r="B2" s="12"/>
      <c r="C2" s="13"/>
      <c r="D2" s="13"/>
      <c r="E2" s="13"/>
      <c r="F2" s="13"/>
      <c r="G2" s="14"/>
      <c r="H2" s="16"/>
      <c r="I2" s="101"/>
      <c r="J2" s="13"/>
      <c r="K2" s="6"/>
      <c r="L2" s="6"/>
      <c r="M2" s="6"/>
    </row>
    <row r="3" spans="1:13" ht="15.75">
      <c r="A3" s="18" t="s">
        <v>44</v>
      </c>
      <c r="B3" s="12"/>
      <c r="C3" s="13"/>
      <c r="D3" s="13"/>
      <c r="E3" s="13"/>
      <c r="F3" s="16"/>
      <c r="G3" s="19"/>
      <c r="H3" s="91"/>
      <c r="I3" s="21"/>
      <c r="J3" s="21"/>
      <c r="K3" s="6"/>
      <c r="L3" s="6"/>
      <c r="M3" s="6"/>
    </row>
    <row r="4" spans="1:10" ht="9" customHeight="1">
      <c r="A4" s="18"/>
      <c r="B4" s="23"/>
      <c r="C4" s="24"/>
      <c r="D4" s="24"/>
      <c r="E4" s="24"/>
      <c r="F4" s="24"/>
      <c r="G4" s="25"/>
      <c r="H4" s="102"/>
      <c r="I4" s="26"/>
      <c r="J4" s="26"/>
    </row>
    <row r="5" spans="1:10" ht="15.75">
      <c r="A5" s="18" t="s">
        <v>9</v>
      </c>
      <c r="B5" s="103"/>
      <c r="C5" s="104"/>
      <c r="D5" s="104"/>
      <c r="E5" s="104"/>
      <c r="F5" s="104"/>
      <c r="G5" s="28"/>
      <c r="H5" s="90"/>
      <c r="I5" s="16"/>
      <c r="J5" s="16"/>
    </row>
    <row r="6" spans="1:10" ht="15.75">
      <c r="A6" s="92" t="s">
        <v>114</v>
      </c>
      <c r="B6" s="103"/>
      <c r="C6" s="104"/>
      <c r="D6" s="104"/>
      <c r="E6" s="104"/>
      <c r="F6" s="104"/>
      <c r="G6" s="105"/>
      <c r="H6" s="104"/>
      <c r="I6" s="56"/>
      <c r="J6" s="56"/>
    </row>
    <row r="7" spans="1:10" ht="15.75">
      <c r="A7" s="17" t="s">
        <v>22</v>
      </c>
      <c r="B7" s="16"/>
      <c r="C7" s="16"/>
      <c r="D7" s="16"/>
      <c r="E7" s="16"/>
      <c r="F7" s="16"/>
      <c r="G7" s="30" t="s">
        <v>35</v>
      </c>
      <c r="H7" s="106" t="s">
        <v>77</v>
      </c>
      <c r="I7" s="16"/>
      <c r="J7" s="16"/>
    </row>
    <row r="8" spans="1:10" ht="15.75" hidden="1">
      <c r="A8" s="16"/>
      <c r="B8" s="16"/>
      <c r="C8" s="16"/>
      <c r="D8" s="16"/>
      <c r="E8" s="16"/>
      <c r="F8" s="16"/>
      <c r="G8" s="30"/>
      <c r="H8" s="106"/>
      <c r="I8" s="16"/>
      <c r="J8" s="16"/>
    </row>
    <row r="9" spans="1:10" ht="15.75">
      <c r="A9" s="16"/>
      <c r="B9" s="16"/>
      <c r="C9" s="66"/>
      <c r="D9" s="16"/>
      <c r="E9" s="16"/>
      <c r="F9" s="16"/>
      <c r="G9" s="107" t="s">
        <v>33</v>
      </c>
      <c r="H9" s="108" t="s">
        <v>33</v>
      </c>
      <c r="I9" s="16"/>
      <c r="J9" s="16"/>
    </row>
    <row r="10" spans="1:10" ht="15.75">
      <c r="A10" s="16"/>
      <c r="B10" s="16"/>
      <c r="C10" s="16"/>
      <c r="D10" s="16"/>
      <c r="E10" s="16"/>
      <c r="F10" s="16"/>
      <c r="G10" s="32" t="str">
        <f>PNL!F12</f>
        <v>31 Mar 2009</v>
      </c>
      <c r="H10" s="109" t="str">
        <f>PNL!I12</f>
        <v>31 Mar 2008</v>
      </c>
      <c r="I10" s="16"/>
      <c r="J10" s="16"/>
    </row>
    <row r="11" spans="1:10" ht="15.75">
      <c r="A11" s="16"/>
      <c r="B11" s="16"/>
      <c r="C11" s="16"/>
      <c r="D11" s="16"/>
      <c r="E11" s="16"/>
      <c r="F11" s="16"/>
      <c r="G11" s="30" t="s">
        <v>1</v>
      </c>
      <c r="H11" s="106" t="s">
        <v>1</v>
      </c>
      <c r="I11" s="16"/>
      <c r="J11" s="16"/>
    </row>
    <row r="12" spans="1:10" ht="15.75">
      <c r="A12" s="16"/>
      <c r="B12" s="110" t="s">
        <v>26</v>
      </c>
      <c r="C12" s="16"/>
      <c r="D12" s="16"/>
      <c r="E12" s="16"/>
      <c r="F12" s="16"/>
      <c r="G12" s="14"/>
      <c r="H12" s="16"/>
      <c r="I12" s="16"/>
      <c r="J12" s="16"/>
    </row>
    <row r="13" spans="1:10" ht="15.75">
      <c r="A13" s="35"/>
      <c r="B13" t="s">
        <v>132</v>
      </c>
      <c r="C13" s="16"/>
      <c r="D13" s="16"/>
      <c r="E13" s="16"/>
      <c r="F13" s="16"/>
      <c r="G13" s="34">
        <f>+PNL!H21</f>
        <v>-1213</v>
      </c>
      <c r="H13" s="100">
        <f>PNL!I21</f>
        <v>2215</v>
      </c>
      <c r="I13" s="16"/>
      <c r="J13" s="16"/>
    </row>
    <row r="14" spans="1:10" ht="15.75">
      <c r="A14" s="35"/>
      <c r="B14" s="33" t="s">
        <v>10</v>
      </c>
      <c r="C14" s="16"/>
      <c r="D14" s="16"/>
      <c r="E14" s="16"/>
      <c r="F14" s="16"/>
      <c r="G14" s="34"/>
      <c r="H14" s="100"/>
      <c r="I14" s="16"/>
      <c r="J14" s="16"/>
    </row>
    <row r="15" spans="1:10" ht="15.75">
      <c r="A15" s="35"/>
      <c r="B15" s="37" t="s">
        <v>11</v>
      </c>
      <c r="C15" s="16"/>
      <c r="D15" s="16"/>
      <c r="E15" s="16"/>
      <c r="F15" s="16"/>
      <c r="G15" s="111">
        <v>2562</v>
      </c>
      <c r="H15" s="112">
        <v>2506</v>
      </c>
      <c r="I15" s="78"/>
      <c r="J15" s="78"/>
    </row>
    <row r="16" spans="1:10" ht="15.75">
      <c r="A16" s="113"/>
      <c r="B16" s="114" t="s">
        <v>12</v>
      </c>
      <c r="C16" s="78"/>
      <c r="D16" s="78"/>
      <c r="E16" s="78"/>
      <c r="F16" s="78"/>
      <c r="G16" s="115">
        <v>-33</v>
      </c>
      <c r="H16" s="116">
        <v>1019</v>
      </c>
      <c r="I16" s="78"/>
      <c r="J16" s="78"/>
    </row>
    <row r="17" spans="1:10" s="4" customFormat="1" ht="15.75">
      <c r="A17" s="117"/>
      <c r="B17" s="110" t="s">
        <v>13</v>
      </c>
      <c r="C17" s="31"/>
      <c r="D17" s="31"/>
      <c r="E17" s="31"/>
      <c r="F17" s="31"/>
      <c r="G17" s="118">
        <f>+G13+G15+G16</f>
        <v>1316</v>
      </c>
      <c r="H17" s="119">
        <f>SUM(H13:H16)</f>
        <v>5740</v>
      </c>
      <c r="I17" s="31"/>
      <c r="J17" s="31"/>
    </row>
    <row r="18" spans="1:10" ht="8.25" customHeight="1">
      <c r="A18" s="35"/>
      <c r="B18" s="37"/>
      <c r="C18" s="16"/>
      <c r="D18" s="16"/>
      <c r="E18" s="16"/>
      <c r="F18" s="16"/>
      <c r="G18" s="38"/>
      <c r="H18" s="64"/>
      <c r="I18" s="16"/>
      <c r="J18" s="16"/>
    </row>
    <row r="19" spans="1:10" ht="15.75">
      <c r="A19" s="35"/>
      <c r="B19" s="37" t="s">
        <v>14</v>
      </c>
      <c r="C19" s="16"/>
      <c r="D19" s="16"/>
      <c r="E19" s="16"/>
      <c r="F19" s="16"/>
      <c r="G19" s="38"/>
      <c r="H19" s="64"/>
      <c r="I19" s="16"/>
      <c r="J19" s="16"/>
    </row>
    <row r="20" spans="1:10" ht="15.75">
      <c r="A20" s="35"/>
      <c r="B20" s="183" t="s">
        <v>133</v>
      </c>
      <c r="C20" s="16"/>
      <c r="D20" s="16"/>
      <c r="E20" s="16"/>
      <c r="F20" s="16"/>
      <c r="G20" s="111">
        <v>6281</v>
      </c>
      <c r="H20" s="112">
        <v>2057</v>
      </c>
      <c r="I20" s="78"/>
      <c r="J20" s="78"/>
    </row>
    <row r="21" spans="1:10" ht="15.75">
      <c r="A21" s="113"/>
      <c r="B21" s="183" t="s">
        <v>134</v>
      </c>
      <c r="C21" s="78"/>
      <c r="D21" s="78"/>
      <c r="E21" s="78"/>
      <c r="F21" s="78"/>
      <c r="G21" s="166">
        <v>-5650</v>
      </c>
      <c r="H21" s="120">
        <v>2790</v>
      </c>
      <c r="I21" s="78"/>
      <c r="J21" s="78"/>
    </row>
    <row r="22" spans="1:10" s="4" customFormat="1" ht="15.75">
      <c r="A22" s="117"/>
      <c r="B22" s="110" t="s">
        <v>139</v>
      </c>
      <c r="C22" s="31"/>
      <c r="D22" s="31"/>
      <c r="E22" s="31"/>
      <c r="F22" s="31"/>
      <c r="G22" s="118">
        <f>SUM(G17:G21)</f>
        <v>1947</v>
      </c>
      <c r="H22" s="119">
        <f>SUM(H17:H21)</f>
        <v>10587</v>
      </c>
      <c r="I22" s="31"/>
      <c r="J22" s="31"/>
    </row>
    <row r="23" spans="1:10" ht="8.25" customHeight="1">
      <c r="A23" s="35"/>
      <c r="B23" s="37"/>
      <c r="C23" s="16"/>
      <c r="D23" s="16"/>
      <c r="E23" s="16"/>
      <c r="F23" s="16"/>
      <c r="G23" s="38"/>
      <c r="H23" s="64"/>
      <c r="I23" s="16"/>
      <c r="J23" s="16"/>
    </row>
    <row r="24" spans="1:10" ht="15.75">
      <c r="A24" s="35"/>
      <c r="B24" s="183" t="s">
        <v>135</v>
      </c>
      <c r="C24" s="16"/>
      <c r="D24" s="16"/>
      <c r="E24" s="16"/>
      <c r="F24" s="16"/>
      <c r="G24" s="38">
        <v>-24</v>
      </c>
      <c r="H24" s="64">
        <v>345</v>
      </c>
      <c r="I24" s="16"/>
      <c r="J24" s="16"/>
    </row>
    <row r="25" spans="1:10" ht="15.75">
      <c r="A25" s="35"/>
      <c r="B25" s="37" t="s">
        <v>24</v>
      </c>
      <c r="C25" s="16"/>
      <c r="D25" s="16"/>
      <c r="E25" s="16"/>
      <c r="F25" s="16"/>
      <c r="G25" s="38">
        <v>-129</v>
      </c>
      <c r="H25" s="64">
        <v>-168</v>
      </c>
      <c r="I25" s="16"/>
      <c r="J25" s="16"/>
    </row>
    <row r="26" spans="1:10" s="4" customFormat="1" ht="15.75">
      <c r="A26" s="117"/>
      <c r="B26" s="110" t="s">
        <v>140</v>
      </c>
      <c r="C26" s="31"/>
      <c r="D26" s="31"/>
      <c r="E26" s="31"/>
      <c r="F26" s="31"/>
      <c r="G26" s="121">
        <f>SUM(G22:G25)</f>
        <v>1794</v>
      </c>
      <c r="H26" s="122">
        <f>SUM(H22:H25)</f>
        <v>10764</v>
      </c>
      <c r="I26" s="31"/>
      <c r="J26" s="31"/>
    </row>
    <row r="27" spans="1:10" ht="9.75" customHeight="1">
      <c r="A27" s="35"/>
      <c r="B27" s="37"/>
      <c r="C27" s="16"/>
      <c r="D27" s="16"/>
      <c r="E27" s="16"/>
      <c r="F27" s="16"/>
      <c r="G27" s="38"/>
      <c r="H27" s="64"/>
      <c r="I27" s="16"/>
      <c r="J27" s="16"/>
    </row>
    <row r="28" spans="1:10" ht="15.75">
      <c r="A28" s="35"/>
      <c r="B28" s="110" t="s">
        <v>25</v>
      </c>
      <c r="C28" s="16"/>
      <c r="D28" s="16"/>
      <c r="E28" s="16"/>
      <c r="F28" s="16"/>
      <c r="G28" s="38"/>
      <c r="H28" s="64"/>
      <c r="I28" s="16"/>
      <c r="J28" s="16"/>
    </row>
    <row r="29" spans="1:10" ht="15.75">
      <c r="A29" s="35"/>
      <c r="B29" s="37" t="s">
        <v>23</v>
      </c>
      <c r="C29" s="16"/>
      <c r="D29" s="16"/>
      <c r="E29" s="16"/>
      <c r="F29" s="16"/>
      <c r="G29" s="38">
        <v>-188</v>
      </c>
      <c r="H29" s="64">
        <v>-5855</v>
      </c>
      <c r="I29" s="16"/>
      <c r="J29" s="16"/>
    </row>
    <row r="30" spans="1:10" ht="15.75" hidden="1">
      <c r="A30" s="35"/>
      <c r="B30" s="37" t="s">
        <v>105</v>
      </c>
      <c r="C30" s="16"/>
      <c r="D30" s="16"/>
      <c r="E30" s="16"/>
      <c r="F30" s="16"/>
      <c r="G30" s="38">
        <v>0</v>
      </c>
      <c r="H30" s="64">
        <v>0</v>
      </c>
      <c r="I30" s="16"/>
      <c r="J30" s="16"/>
    </row>
    <row r="31" spans="1:10" ht="15.75" hidden="1">
      <c r="A31" s="35"/>
      <c r="B31" s="37" t="s">
        <v>92</v>
      </c>
      <c r="C31" s="16"/>
      <c r="D31" s="16"/>
      <c r="E31" s="16"/>
      <c r="F31" s="16"/>
      <c r="G31" s="38">
        <v>0</v>
      </c>
      <c r="H31" s="64">
        <v>0</v>
      </c>
      <c r="I31" s="16"/>
      <c r="J31" s="16"/>
    </row>
    <row r="32" spans="1:10" ht="15.75">
      <c r="A32" s="35"/>
      <c r="B32" s="37" t="s">
        <v>27</v>
      </c>
      <c r="C32" s="16"/>
      <c r="D32" s="16"/>
      <c r="E32" s="16"/>
      <c r="F32" s="16"/>
      <c r="G32" s="38">
        <v>76</v>
      </c>
      <c r="H32" s="64">
        <v>186</v>
      </c>
      <c r="I32" s="16"/>
      <c r="J32" s="16"/>
    </row>
    <row r="33" spans="1:10" ht="15.75">
      <c r="A33" s="35"/>
      <c r="B33" s="37" t="s">
        <v>28</v>
      </c>
      <c r="C33" s="16"/>
      <c r="D33" s="16"/>
      <c r="E33" s="16"/>
      <c r="F33" s="16"/>
      <c r="G33" s="38">
        <v>-114</v>
      </c>
      <c r="H33" s="64">
        <v>-1077</v>
      </c>
      <c r="I33" s="16"/>
      <c r="J33" s="16"/>
    </row>
    <row r="34" spans="1:10" s="4" customFormat="1" ht="15.75">
      <c r="A34" s="117"/>
      <c r="B34" s="110" t="s">
        <v>141</v>
      </c>
      <c r="C34" s="31"/>
      <c r="D34" s="31"/>
      <c r="E34" s="31"/>
      <c r="F34" s="31"/>
      <c r="G34" s="121">
        <f>SUM(G29:G33)</f>
        <v>-226</v>
      </c>
      <c r="H34" s="122">
        <f>SUM(H29:H33)</f>
        <v>-6746</v>
      </c>
      <c r="I34" s="31"/>
      <c r="J34" s="31"/>
    </row>
    <row r="35" spans="1:10" ht="9" customHeight="1">
      <c r="A35" s="35"/>
      <c r="B35" s="37"/>
      <c r="C35" s="16"/>
      <c r="D35" s="16"/>
      <c r="E35" s="16"/>
      <c r="F35" s="16"/>
      <c r="G35" s="38"/>
      <c r="H35" s="64"/>
      <c r="I35" s="16"/>
      <c r="J35" s="16"/>
    </row>
    <row r="36" spans="1:10" ht="15.75">
      <c r="A36" s="35"/>
      <c r="B36" s="110" t="s">
        <v>29</v>
      </c>
      <c r="C36" s="16"/>
      <c r="D36" s="16"/>
      <c r="E36" s="16"/>
      <c r="F36" s="16"/>
      <c r="G36" s="38"/>
      <c r="H36" s="64"/>
      <c r="I36" s="16"/>
      <c r="J36" s="16"/>
    </row>
    <row r="37" spans="1:10" ht="15.75">
      <c r="A37" s="35"/>
      <c r="B37" s="37" t="s">
        <v>24</v>
      </c>
      <c r="C37" s="123"/>
      <c r="D37" s="16"/>
      <c r="E37" s="16"/>
      <c r="F37" s="16"/>
      <c r="G37" s="38">
        <v>-967</v>
      </c>
      <c r="H37" s="149">
        <v>-972</v>
      </c>
      <c r="I37" s="16"/>
      <c r="J37" s="16"/>
    </row>
    <row r="38" spans="1:10" ht="15.75">
      <c r="A38" s="35"/>
      <c r="B38" s="37" t="s">
        <v>30</v>
      </c>
      <c r="C38" s="123"/>
      <c r="D38" s="16"/>
      <c r="E38" s="16"/>
      <c r="F38" s="16"/>
      <c r="G38" s="38">
        <v>13</v>
      </c>
      <c r="H38" s="149">
        <v>25</v>
      </c>
      <c r="I38" s="16"/>
      <c r="J38" s="16"/>
    </row>
    <row r="39" spans="1:10" ht="15.75">
      <c r="A39" s="35"/>
      <c r="B39" s="37" t="s">
        <v>106</v>
      </c>
      <c r="C39" s="123"/>
      <c r="D39" s="16"/>
      <c r="E39" s="16"/>
      <c r="F39" s="16"/>
      <c r="G39" s="38">
        <v>578</v>
      </c>
      <c r="H39" s="149">
        <v>516</v>
      </c>
      <c r="I39" s="16"/>
      <c r="J39" s="16"/>
    </row>
    <row r="40" spans="1:10" ht="15.75">
      <c r="A40" s="35"/>
      <c r="B40" s="183" t="s">
        <v>136</v>
      </c>
      <c r="C40" s="123"/>
      <c r="D40" s="16"/>
      <c r="E40" s="16"/>
      <c r="F40" s="16"/>
      <c r="G40" s="38">
        <v>-345</v>
      </c>
      <c r="H40" s="149">
        <v>434</v>
      </c>
      <c r="I40" s="16"/>
      <c r="J40" s="16"/>
    </row>
    <row r="41" spans="1:10" ht="15.75">
      <c r="A41" s="35"/>
      <c r="B41" s="37" t="s">
        <v>78</v>
      </c>
      <c r="C41" s="123"/>
      <c r="D41" s="16"/>
      <c r="E41" s="16"/>
      <c r="F41" s="16"/>
      <c r="G41" s="38">
        <v>-1711</v>
      </c>
      <c r="H41" s="149">
        <v>-1332</v>
      </c>
      <c r="I41" s="16"/>
      <c r="J41" s="16"/>
    </row>
    <row r="42" spans="1:10" ht="15.75" hidden="1">
      <c r="A42" s="35"/>
      <c r="B42" s="183" t="s">
        <v>102</v>
      </c>
      <c r="C42" s="123"/>
      <c r="D42" s="16"/>
      <c r="E42" s="16"/>
      <c r="F42" s="16"/>
      <c r="G42" s="38">
        <v>0</v>
      </c>
      <c r="H42" s="149">
        <v>0</v>
      </c>
      <c r="I42" s="16"/>
      <c r="J42" s="16"/>
    </row>
    <row r="43" spans="1:10" ht="15.75" hidden="1">
      <c r="A43" s="35"/>
      <c r="B43" s="37" t="s">
        <v>101</v>
      </c>
      <c r="C43" s="123"/>
      <c r="D43" s="16"/>
      <c r="E43" s="16"/>
      <c r="F43" s="16"/>
      <c r="G43" s="38">
        <v>0</v>
      </c>
      <c r="H43" s="149">
        <v>0</v>
      </c>
      <c r="I43" s="16"/>
      <c r="J43" s="16"/>
    </row>
    <row r="44" spans="1:10" ht="15.75">
      <c r="A44" s="35"/>
      <c r="B44" s="183" t="s">
        <v>137</v>
      </c>
      <c r="C44" s="123"/>
      <c r="D44" s="16"/>
      <c r="E44" s="16"/>
      <c r="F44" s="16"/>
      <c r="G44" s="38">
        <v>-25</v>
      </c>
      <c r="H44" s="64">
        <v>-223</v>
      </c>
      <c r="I44" s="16"/>
      <c r="J44" s="16"/>
    </row>
    <row r="45" spans="1:10" s="4" customFormat="1" ht="15.75">
      <c r="A45" s="117"/>
      <c r="B45" s="110" t="s">
        <v>138</v>
      </c>
      <c r="C45" s="31"/>
      <c r="D45" s="31"/>
      <c r="E45" s="31"/>
      <c r="F45" s="31"/>
      <c r="G45" s="121">
        <f>SUM(G37:G44)</f>
        <v>-2457</v>
      </c>
      <c r="H45" s="122">
        <f>SUM(H37:H44)</f>
        <v>-1552</v>
      </c>
      <c r="I45" s="31"/>
      <c r="J45" s="31"/>
    </row>
    <row r="46" spans="1:10" ht="9" customHeight="1">
      <c r="A46" s="35"/>
      <c r="B46" s="37"/>
      <c r="C46" s="16"/>
      <c r="D46" s="16"/>
      <c r="E46" s="16"/>
      <c r="F46" s="16"/>
      <c r="G46" s="38"/>
      <c r="H46" s="64"/>
      <c r="I46" s="16"/>
      <c r="J46" s="16"/>
    </row>
    <row r="47" spans="1:10" s="4" customFormat="1" ht="15.75">
      <c r="A47" s="117"/>
      <c r="B47" s="110" t="s">
        <v>15</v>
      </c>
      <c r="C47" s="31"/>
      <c r="D47" s="31"/>
      <c r="E47" s="31"/>
      <c r="F47" s="31"/>
      <c r="G47" s="124">
        <f>+G26+G34+G45</f>
        <v>-889</v>
      </c>
      <c r="H47" s="124">
        <f>+H26+H34+H45</f>
        <v>2466</v>
      </c>
      <c r="I47" s="31"/>
      <c r="J47" s="31"/>
    </row>
    <row r="48" spans="1:10" ht="6.75" customHeight="1">
      <c r="A48" s="35"/>
      <c r="B48" s="37"/>
      <c r="C48" s="16"/>
      <c r="D48" s="16"/>
      <c r="E48" s="16"/>
      <c r="F48" s="16"/>
      <c r="G48" s="38"/>
      <c r="H48" s="125"/>
      <c r="I48" s="16"/>
      <c r="J48" s="16"/>
    </row>
    <row r="49" spans="1:10" ht="15.75">
      <c r="A49" s="35"/>
      <c r="B49" s="37" t="s">
        <v>99</v>
      </c>
      <c r="C49" s="16"/>
      <c r="D49" s="126"/>
      <c r="E49" s="127"/>
      <c r="F49" s="127"/>
      <c r="G49" s="128">
        <v>1846</v>
      </c>
      <c r="H49" s="149">
        <v>8320</v>
      </c>
      <c r="I49" s="127"/>
      <c r="J49" s="127"/>
    </row>
    <row r="50" spans="1:10" ht="15.75">
      <c r="A50" s="129"/>
      <c r="B50" s="37" t="s">
        <v>88</v>
      </c>
      <c r="C50" s="127"/>
      <c r="D50" s="127"/>
      <c r="E50" s="127"/>
      <c r="F50" s="127"/>
      <c r="G50" s="128">
        <v>118</v>
      </c>
      <c r="H50" s="149">
        <v>-43</v>
      </c>
      <c r="I50" s="127"/>
      <c r="J50" s="127"/>
    </row>
    <row r="51" spans="1:10" s="4" customFormat="1" ht="16.5" thickBot="1">
      <c r="A51" s="117"/>
      <c r="B51" s="110" t="s">
        <v>100</v>
      </c>
      <c r="C51" s="31"/>
      <c r="D51" s="31"/>
      <c r="E51" s="31"/>
      <c r="F51" s="106" t="s">
        <v>40</v>
      </c>
      <c r="G51" s="130">
        <f>+G47+G49+G50</f>
        <v>1075</v>
      </c>
      <c r="H51" s="130">
        <f>+H47+H49+H50</f>
        <v>10743</v>
      </c>
      <c r="I51" s="31"/>
      <c r="J51" s="31"/>
    </row>
    <row r="52" spans="1:10" ht="20.25" customHeight="1" thickTop="1">
      <c r="A52" s="35"/>
      <c r="B52" s="37"/>
      <c r="C52" s="16"/>
      <c r="D52" s="16"/>
      <c r="E52" s="16"/>
      <c r="F52" s="16"/>
      <c r="G52" s="131"/>
      <c r="H52" s="64"/>
      <c r="I52" s="16"/>
      <c r="J52" s="16"/>
    </row>
    <row r="53" spans="1:10" ht="15.75">
      <c r="A53" s="83"/>
      <c r="B53" s="132" t="s">
        <v>40</v>
      </c>
      <c r="C53" s="83"/>
      <c r="D53" s="83"/>
      <c r="E53" s="83"/>
      <c r="F53" s="83"/>
      <c r="G53" s="136" t="s">
        <v>1</v>
      </c>
      <c r="H53" s="136" t="s">
        <v>1</v>
      </c>
      <c r="I53" s="83"/>
      <c r="J53" s="83"/>
    </row>
    <row r="54" spans="1:10" ht="15.75">
      <c r="A54" s="83"/>
      <c r="B54" s="145" t="s">
        <v>37</v>
      </c>
      <c r="C54" s="83"/>
      <c r="D54" s="83"/>
      <c r="E54" s="83"/>
      <c r="F54" s="83"/>
      <c r="G54" s="182">
        <v>1312</v>
      </c>
      <c r="H54" s="181">
        <v>2651</v>
      </c>
      <c r="I54" s="83"/>
      <c r="J54" s="83"/>
    </row>
    <row r="55" spans="1:10" ht="15.75">
      <c r="A55" s="147"/>
      <c r="B55" s="145" t="s">
        <v>38</v>
      </c>
      <c r="C55" s="83"/>
      <c r="D55" s="83"/>
      <c r="E55" s="83"/>
      <c r="F55" s="83"/>
      <c r="G55" s="182">
        <v>3022</v>
      </c>
      <c r="H55" s="181">
        <v>9761</v>
      </c>
      <c r="I55" s="83"/>
      <c r="J55" s="83"/>
    </row>
    <row r="56" spans="1:10" ht="15.75">
      <c r="A56" s="147"/>
      <c r="B56" s="145" t="s">
        <v>103</v>
      </c>
      <c r="C56" s="83"/>
      <c r="D56" s="83"/>
      <c r="E56" s="83"/>
      <c r="F56" s="83"/>
      <c r="G56" s="85">
        <v>-1947</v>
      </c>
      <c r="H56" s="148">
        <v>-518</v>
      </c>
      <c r="I56" s="83"/>
      <c r="J56" s="83"/>
    </row>
    <row r="57" spans="1:10" ht="15.75">
      <c r="A57" s="147"/>
      <c r="B57" s="145"/>
      <c r="C57" s="83"/>
      <c r="D57" s="83"/>
      <c r="E57" s="83"/>
      <c r="F57" s="83"/>
      <c r="G57" s="149">
        <f>SUM(G54:G56)</f>
        <v>2387</v>
      </c>
      <c r="H57" s="146">
        <f>SUM(H54:H56)</f>
        <v>11894</v>
      </c>
      <c r="I57" s="83"/>
      <c r="J57" s="83"/>
    </row>
    <row r="58" spans="1:10" ht="15.75">
      <c r="A58" s="147"/>
      <c r="B58" s="145" t="s">
        <v>39</v>
      </c>
      <c r="C58" s="83"/>
      <c r="D58" s="83"/>
      <c r="E58" s="83"/>
      <c r="F58" s="83"/>
      <c r="G58" s="149">
        <f>-G54</f>
        <v>-1312</v>
      </c>
      <c r="H58" s="146">
        <v>-1151</v>
      </c>
      <c r="I58" s="83"/>
      <c r="J58" s="83"/>
    </row>
    <row r="59" spans="1:10" ht="16.5" thickBot="1">
      <c r="A59" s="83"/>
      <c r="B59" s="150"/>
      <c r="C59" s="83"/>
      <c r="D59" s="83"/>
      <c r="E59" s="83"/>
      <c r="F59" s="83"/>
      <c r="G59" s="151">
        <f>SUM(G57:G58)</f>
        <v>1075</v>
      </c>
      <c r="H59" s="152">
        <f>SUM(H57:H58)</f>
        <v>10743</v>
      </c>
      <c r="I59" s="83"/>
      <c r="J59" s="83"/>
    </row>
    <row r="60" spans="1:10" ht="12" customHeight="1" thickTop="1">
      <c r="A60" s="35"/>
      <c r="B60" s="37"/>
      <c r="C60" s="16"/>
      <c r="D60" s="16"/>
      <c r="E60" s="16"/>
      <c r="F60" s="16"/>
      <c r="G60" s="131"/>
      <c r="H60" s="64"/>
      <c r="I60" s="16"/>
      <c r="J60" s="16"/>
    </row>
    <row r="61" spans="1:10" ht="20.25" customHeight="1" hidden="1">
      <c r="A61" s="35"/>
      <c r="B61" s="83"/>
      <c r="C61" s="16"/>
      <c r="D61" s="16"/>
      <c r="E61" s="16"/>
      <c r="F61" s="16"/>
      <c r="G61" s="131"/>
      <c r="H61" s="64"/>
      <c r="I61" s="16"/>
      <c r="J61" s="16"/>
    </row>
    <row r="62" spans="1:10" ht="20.25" customHeight="1" hidden="1">
      <c r="A62" s="35"/>
      <c r="B62" s="37"/>
      <c r="C62" s="16"/>
      <c r="D62" s="16"/>
      <c r="E62" s="16"/>
      <c r="F62" s="16"/>
      <c r="G62" s="131"/>
      <c r="H62" s="64"/>
      <c r="I62" s="16"/>
      <c r="J62" s="16"/>
    </row>
    <row r="63" spans="1:10" ht="15.75">
      <c r="A63" s="31" t="s">
        <v>79</v>
      </c>
      <c r="B63" s="133"/>
      <c r="C63" s="31"/>
      <c r="D63" s="31"/>
      <c r="E63" s="31"/>
      <c r="F63" s="31"/>
      <c r="G63" s="134"/>
      <c r="H63" s="31"/>
      <c r="I63" s="16"/>
      <c r="J63" s="16"/>
    </row>
    <row r="64" spans="1:10" ht="15.75">
      <c r="A64" s="31" t="s">
        <v>81</v>
      </c>
      <c r="B64" s="135"/>
      <c r="C64" s="16"/>
      <c r="D64" s="16"/>
      <c r="E64" s="16"/>
      <c r="F64" s="16"/>
      <c r="G64" s="14"/>
      <c r="H64" s="16"/>
      <c r="I64" s="16"/>
      <c r="J64" s="16"/>
    </row>
    <row r="65" spans="1:10" ht="15.75">
      <c r="A65" s="31" t="s">
        <v>122</v>
      </c>
      <c r="B65" s="135"/>
      <c r="C65" s="16"/>
      <c r="D65" s="16"/>
      <c r="E65" s="16"/>
      <c r="F65" s="16"/>
      <c r="G65" s="14"/>
      <c r="H65" s="16"/>
      <c r="I65" s="16"/>
      <c r="J65" s="16"/>
    </row>
    <row r="66" spans="1:10" ht="15.75">
      <c r="A66" s="16"/>
      <c r="B66" s="135"/>
      <c r="C66" s="16"/>
      <c r="D66" s="16"/>
      <c r="E66" s="16"/>
      <c r="F66" s="16"/>
      <c r="G66" s="14"/>
      <c r="H66" s="16"/>
      <c r="I66" s="16"/>
      <c r="J66" s="16"/>
    </row>
    <row r="67" spans="1:10" ht="15.75">
      <c r="A67" s="16"/>
      <c r="B67" s="135"/>
      <c r="C67" s="16"/>
      <c r="D67" s="16"/>
      <c r="E67" s="16"/>
      <c r="F67" s="16"/>
      <c r="G67" s="165"/>
      <c r="H67" s="16"/>
      <c r="I67" s="16"/>
      <c r="J67" s="16"/>
    </row>
    <row r="68" spans="1:10" ht="15.75">
      <c r="A68" s="16"/>
      <c r="B68" s="135"/>
      <c r="C68" s="16"/>
      <c r="D68" s="16"/>
      <c r="E68" s="16"/>
      <c r="F68" s="16"/>
      <c r="G68" s="14"/>
      <c r="H68" s="16"/>
      <c r="I68" s="16"/>
      <c r="J68" s="16"/>
    </row>
    <row r="69" spans="1:10" ht="15.75">
      <c r="A69" s="16"/>
      <c r="B69" s="135"/>
      <c r="C69" s="16"/>
      <c r="D69" s="16"/>
      <c r="E69" s="16"/>
      <c r="F69" s="16"/>
      <c r="G69" s="14"/>
      <c r="H69" s="16"/>
      <c r="I69" s="16"/>
      <c r="J69" s="16"/>
    </row>
    <row r="70" spans="1:10" ht="15.75">
      <c r="A70" s="16"/>
      <c r="B70" s="135"/>
      <c r="C70" s="16"/>
      <c r="D70" s="16"/>
      <c r="E70" s="16"/>
      <c r="F70" s="16"/>
      <c r="G70" s="14"/>
      <c r="H70" s="16"/>
      <c r="I70" s="16"/>
      <c r="J70" s="16"/>
    </row>
    <row r="71" spans="1:10" ht="15.75">
      <c r="A71" s="16"/>
      <c r="B71" s="135"/>
      <c r="C71" s="16"/>
      <c r="D71" s="16"/>
      <c r="E71" s="16"/>
      <c r="F71" s="16"/>
      <c r="G71" s="14"/>
      <c r="H71" s="16"/>
      <c r="I71" s="16"/>
      <c r="J71" s="16"/>
    </row>
    <row r="72" spans="1:10" ht="15.75">
      <c r="A72" s="16"/>
      <c r="B72" s="135"/>
      <c r="C72" s="16"/>
      <c r="D72" s="16"/>
      <c r="E72" s="16"/>
      <c r="F72" s="16"/>
      <c r="G72" s="14"/>
      <c r="H72" s="16"/>
      <c r="I72" s="16"/>
      <c r="J72" s="16"/>
    </row>
    <row r="73" spans="1:10" ht="15.75">
      <c r="A73" s="16"/>
      <c r="B73" s="135"/>
      <c r="C73" s="16"/>
      <c r="D73" s="16"/>
      <c r="E73" s="16"/>
      <c r="F73" s="16"/>
      <c r="G73" s="14"/>
      <c r="H73" s="16"/>
      <c r="I73" s="16"/>
      <c r="J73" s="16"/>
    </row>
    <row r="74" spans="1:10" ht="15.75">
      <c r="A74" s="16"/>
      <c r="B74" s="135"/>
      <c r="C74" s="16"/>
      <c r="D74" s="16"/>
      <c r="E74" s="16"/>
      <c r="F74" s="16"/>
      <c r="G74" s="14"/>
      <c r="H74" s="16"/>
      <c r="I74" s="16"/>
      <c r="J74" s="16"/>
    </row>
    <row r="75" spans="1:10" ht="15.75">
      <c r="A75" s="16"/>
      <c r="B75" s="135"/>
      <c r="C75" s="16"/>
      <c r="D75" s="16"/>
      <c r="E75" s="16"/>
      <c r="F75" s="16"/>
      <c r="G75" s="14"/>
      <c r="H75" s="16"/>
      <c r="I75" s="16"/>
      <c r="J75" s="16"/>
    </row>
    <row r="76" spans="1:10" ht="15.75">
      <c r="A76" s="16"/>
      <c r="B76" s="135"/>
      <c r="C76" s="16"/>
      <c r="D76" s="16"/>
      <c r="E76" s="16"/>
      <c r="F76" s="16"/>
      <c r="G76" s="14"/>
      <c r="H76" s="16"/>
      <c r="I76" s="16"/>
      <c r="J76" s="16"/>
    </row>
    <row r="77" spans="1:10" ht="15.75">
      <c r="A77" s="16"/>
      <c r="B77" s="135"/>
      <c r="C77" s="16"/>
      <c r="D77" s="16"/>
      <c r="E77" s="16"/>
      <c r="F77" s="16"/>
      <c r="G77" s="14"/>
      <c r="H77" s="16"/>
      <c r="I77" s="16"/>
      <c r="J77" s="16"/>
    </row>
    <row r="78" ht="15">
      <c r="B78" s="5"/>
    </row>
    <row r="79" ht="15">
      <c r="B79" s="5"/>
    </row>
    <row r="80" ht="15">
      <c r="B80" s="5"/>
    </row>
    <row r="81" ht="15">
      <c r="B81" s="5"/>
    </row>
    <row r="82" ht="15">
      <c r="B82" s="5"/>
    </row>
    <row r="83" ht="15">
      <c r="B83" s="5"/>
    </row>
    <row r="84" ht="15">
      <c r="B84" s="5"/>
    </row>
    <row r="85" ht="15">
      <c r="B85" s="5"/>
    </row>
    <row r="86" ht="15">
      <c r="B86" s="5"/>
    </row>
    <row r="87" ht="15">
      <c r="B87" s="5"/>
    </row>
    <row r="88" ht="15">
      <c r="B88" s="5"/>
    </row>
    <row r="89" ht="15">
      <c r="B89" s="5"/>
    </row>
    <row r="90" ht="15">
      <c r="B90" s="5"/>
    </row>
    <row r="91" ht="15">
      <c r="B91" s="5"/>
    </row>
    <row r="92" ht="15">
      <c r="B92" s="5"/>
    </row>
    <row r="93" ht="15">
      <c r="B93" s="5"/>
    </row>
    <row r="94" ht="15">
      <c r="B94" s="5"/>
    </row>
    <row r="95" ht="15">
      <c r="B95" s="5"/>
    </row>
    <row r="96" ht="15">
      <c r="B96" s="5"/>
    </row>
    <row r="97" ht="15">
      <c r="B97" s="5"/>
    </row>
    <row r="98" ht="15">
      <c r="B98" s="5"/>
    </row>
    <row r="99" ht="15">
      <c r="B99" s="5"/>
    </row>
    <row r="100" ht="15">
      <c r="B100" s="5"/>
    </row>
    <row r="101" ht="15">
      <c r="B101" s="5"/>
    </row>
    <row r="102" spans="2:8" ht="15">
      <c r="B102" s="5"/>
      <c r="G102" s="10" t="s">
        <v>45</v>
      </c>
      <c r="H102" s="1" t="s">
        <v>45</v>
      </c>
    </row>
    <row r="103" ht="15">
      <c r="B103" s="5"/>
    </row>
    <row r="104" ht="15">
      <c r="B104" s="5"/>
    </row>
    <row r="105" ht="15">
      <c r="B105" s="5"/>
    </row>
    <row r="106" ht="15">
      <c r="B106" s="5"/>
    </row>
    <row r="107" ht="15">
      <c r="B107" s="5"/>
    </row>
    <row r="108" ht="15">
      <c r="B108" s="5"/>
    </row>
    <row r="109" ht="15">
      <c r="B109" s="5"/>
    </row>
    <row r="110" ht="15">
      <c r="B110" s="5"/>
    </row>
    <row r="111" ht="15">
      <c r="B111" s="5"/>
    </row>
    <row r="112" ht="15">
      <c r="B112" s="5"/>
    </row>
    <row r="113" ht="15">
      <c r="B113" s="5"/>
    </row>
    <row r="114" ht="15">
      <c r="B114" s="5"/>
    </row>
    <row r="115" ht="15">
      <c r="B115" s="5"/>
    </row>
    <row r="116" ht="15">
      <c r="B116" s="5"/>
    </row>
    <row r="117" ht="15">
      <c r="B117" s="5"/>
    </row>
    <row r="118" ht="15">
      <c r="B118" s="5"/>
    </row>
    <row r="119" ht="15">
      <c r="B119" s="5"/>
    </row>
    <row r="120" ht="15">
      <c r="B120" s="5"/>
    </row>
    <row r="121" ht="15">
      <c r="B121" s="5"/>
    </row>
    <row r="122" ht="15">
      <c r="B122" s="5"/>
    </row>
    <row r="123" ht="15">
      <c r="B123" s="5"/>
    </row>
    <row r="124" ht="15">
      <c r="B124" s="5"/>
    </row>
    <row r="125" ht="15">
      <c r="B125" s="5"/>
    </row>
    <row r="126" ht="15">
      <c r="B126" s="5"/>
    </row>
    <row r="127" ht="15">
      <c r="B127" s="5"/>
    </row>
    <row r="128" ht="15">
      <c r="B128" s="5"/>
    </row>
    <row r="129" ht="15">
      <c r="B129" s="5"/>
    </row>
    <row r="130" ht="15">
      <c r="B130" s="5"/>
    </row>
    <row r="131" ht="15">
      <c r="B131" s="5"/>
    </row>
    <row r="132" ht="15">
      <c r="B132" s="5"/>
    </row>
    <row r="133" ht="15">
      <c r="B133" s="5"/>
    </row>
    <row r="134" ht="15">
      <c r="B134" s="5"/>
    </row>
    <row r="135" ht="15">
      <c r="B135" s="5"/>
    </row>
    <row r="136" ht="15">
      <c r="B136" s="5"/>
    </row>
    <row r="137" ht="15">
      <c r="B137" s="5"/>
    </row>
    <row r="138" ht="15">
      <c r="B138" s="5"/>
    </row>
    <row r="139" ht="15">
      <c r="B139" s="5"/>
    </row>
    <row r="140" ht="15">
      <c r="B140" s="5"/>
    </row>
    <row r="141" ht="15">
      <c r="B141" s="5"/>
    </row>
    <row r="142" ht="15">
      <c r="B142" s="5"/>
    </row>
    <row r="143" ht="15">
      <c r="B143" s="5"/>
    </row>
    <row r="144" ht="15">
      <c r="B144" s="5"/>
    </row>
    <row r="145" ht="15">
      <c r="B145" s="5"/>
    </row>
    <row r="146" ht="15">
      <c r="B146" s="5"/>
    </row>
    <row r="147" ht="15">
      <c r="B147" s="5"/>
    </row>
    <row r="148" ht="15">
      <c r="B148" s="5"/>
    </row>
    <row r="149" ht="15">
      <c r="B149" s="5"/>
    </row>
    <row r="150" ht="15">
      <c r="B150" s="5"/>
    </row>
    <row r="151" ht="15">
      <c r="B151" s="5"/>
    </row>
    <row r="152" ht="15">
      <c r="B152" s="5"/>
    </row>
    <row r="153" ht="15">
      <c r="B153" s="5"/>
    </row>
    <row r="154" ht="15">
      <c r="B154" s="5"/>
    </row>
    <row r="155" ht="15">
      <c r="B155" s="5"/>
    </row>
    <row r="156" ht="15">
      <c r="B156" s="5"/>
    </row>
    <row r="157" ht="15">
      <c r="B157" s="5"/>
    </row>
    <row r="158" ht="15">
      <c r="B158" s="5"/>
    </row>
    <row r="159" ht="15">
      <c r="B159" s="5"/>
    </row>
    <row r="160" ht="15">
      <c r="B160" s="5"/>
    </row>
    <row r="161" ht="15">
      <c r="B161" s="5"/>
    </row>
    <row r="162" ht="15">
      <c r="B162" s="5"/>
    </row>
    <row r="163" ht="15">
      <c r="B163" s="5"/>
    </row>
    <row r="164" ht="15">
      <c r="B164" s="5"/>
    </row>
    <row r="165" ht="15">
      <c r="B165" s="5"/>
    </row>
    <row r="166" ht="15">
      <c r="B166" s="5"/>
    </row>
    <row r="167" ht="15">
      <c r="B167" s="5"/>
    </row>
    <row r="168" ht="15">
      <c r="B168" s="5"/>
    </row>
    <row r="169" ht="15">
      <c r="B169" s="5"/>
    </row>
    <row r="170" ht="15">
      <c r="B170" s="5"/>
    </row>
    <row r="171" ht="15">
      <c r="B171" s="5"/>
    </row>
    <row r="172" ht="15">
      <c r="B172" s="5"/>
    </row>
    <row r="173" ht="15">
      <c r="B173" s="5"/>
    </row>
    <row r="174" ht="15">
      <c r="B174" s="5"/>
    </row>
    <row r="175" ht="15">
      <c r="B175" s="5"/>
    </row>
    <row r="176" ht="15">
      <c r="B176" s="5"/>
    </row>
    <row r="177" ht="15">
      <c r="B177" s="5"/>
    </row>
    <row r="178" ht="15">
      <c r="B178" s="5"/>
    </row>
    <row r="179" ht="15">
      <c r="B179" s="5"/>
    </row>
    <row r="180" ht="15">
      <c r="B180" s="5"/>
    </row>
    <row r="181" ht="15">
      <c r="B181" s="5"/>
    </row>
    <row r="182" ht="15">
      <c r="B182" s="5"/>
    </row>
    <row r="183" ht="15">
      <c r="B183" s="5"/>
    </row>
    <row r="184" ht="15">
      <c r="B184" s="5"/>
    </row>
    <row r="185" ht="15">
      <c r="B185" s="5"/>
    </row>
    <row r="186" ht="15">
      <c r="B186" s="5"/>
    </row>
    <row r="187" ht="15">
      <c r="B187" s="5"/>
    </row>
    <row r="188" ht="15">
      <c r="B188" s="5"/>
    </row>
    <row r="189" ht="15">
      <c r="B189" s="5"/>
    </row>
    <row r="190" ht="15">
      <c r="B190" s="5"/>
    </row>
    <row r="191" ht="15">
      <c r="B191" s="5"/>
    </row>
    <row r="192" ht="15">
      <c r="B192" s="5"/>
    </row>
    <row r="193" ht="15">
      <c r="B193" s="5"/>
    </row>
    <row r="194" ht="15">
      <c r="B194" s="5"/>
    </row>
    <row r="195" ht="15">
      <c r="B195" s="5"/>
    </row>
    <row r="196" ht="15">
      <c r="B196" s="5"/>
    </row>
    <row r="197" ht="15">
      <c r="B197" s="5"/>
    </row>
    <row r="198" ht="15">
      <c r="B198" s="5"/>
    </row>
    <row r="199" ht="15">
      <c r="B199" s="5"/>
    </row>
    <row r="200" ht="15">
      <c r="B200" s="5"/>
    </row>
    <row r="201" ht="15">
      <c r="B201" s="5"/>
    </row>
    <row r="202" ht="15">
      <c r="B202" s="5"/>
    </row>
    <row r="203" ht="15">
      <c r="B203" s="5"/>
    </row>
    <row r="204" ht="15">
      <c r="B204" s="5"/>
    </row>
    <row r="205" ht="15">
      <c r="B205" s="5"/>
    </row>
    <row r="206" ht="15">
      <c r="B206" s="5"/>
    </row>
    <row r="207" ht="15">
      <c r="B207" s="5"/>
    </row>
    <row r="208" ht="15">
      <c r="B208" s="5"/>
    </row>
    <row r="209" ht="15">
      <c r="B209" s="5"/>
    </row>
    <row r="210" ht="15">
      <c r="B210" s="5"/>
    </row>
    <row r="211" ht="15">
      <c r="B211" s="5"/>
    </row>
    <row r="212" ht="15">
      <c r="B212" s="5"/>
    </row>
    <row r="213" ht="15">
      <c r="B213" s="5"/>
    </row>
    <row r="214" ht="15">
      <c r="B214" s="5"/>
    </row>
    <row r="215" ht="15">
      <c r="B215" s="5"/>
    </row>
    <row r="216" ht="15">
      <c r="B216" s="5"/>
    </row>
    <row r="217" ht="15">
      <c r="B217" s="5"/>
    </row>
    <row r="218" ht="15">
      <c r="B218" s="5"/>
    </row>
    <row r="219" ht="15">
      <c r="B219" s="5"/>
    </row>
    <row r="220" ht="15">
      <c r="B220" s="5"/>
    </row>
    <row r="221" ht="15">
      <c r="B221" s="5"/>
    </row>
    <row r="222" ht="15">
      <c r="B222" s="5"/>
    </row>
    <row r="223" ht="15">
      <c r="B223" s="5"/>
    </row>
    <row r="224" ht="15">
      <c r="B224" s="5"/>
    </row>
    <row r="225" ht="15">
      <c r="B225" s="5"/>
    </row>
    <row r="226" ht="15">
      <c r="B226" s="5"/>
    </row>
    <row r="227" ht="15">
      <c r="B227" s="5"/>
    </row>
    <row r="228" ht="15">
      <c r="B228" s="5"/>
    </row>
    <row r="229" ht="15">
      <c r="B229" s="5"/>
    </row>
    <row r="230" ht="15">
      <c r="B230" s="5"/>
    </row>
    <row r="231" ht="15">
      <c r="B231" s="5"/>
    </row>
    <row r="232" ht="15">
      <c r="B232" s="5"/>
    </row>
    <row r="233" ht="15">
      <c r="B233" s="5"/>
    </row>
    <row r="234" ht="15">
      <c r="B234" s="5"/>
    </row>
    <row r="235" ht="15">
      <c r="B235" s="5"/>
    </row>
    <row r="236" ht="15">
      <c r="B236" s="5"/>
    </row>
    <row r="237" ht="15">
      <c r="B237" s="5"/>
    </row>
    <row r="238" ht="15">
      <c r="B238" s="5"/>
    </row>
    <row r="239" ht="15">
      <c r="B239" s="5"/>
    </row>
    <row r="240" ht="15">
      <c r="B240" s="5"/>
    </row>
    <row r="241" ht="15">
      <c r="B241" s="5"/>
    </row>
    <row r="242" ht="15">
      <c r="B242" s="5"/>
    </row>
    <row r="243" ht="15">
      <c r="B243" s="5"/>
    </row>
    <row r="244" ht="15">
      <c r="B244" s="5"/>
    </row>
    <row r="245" ht="15">
      <c r="B245" s="5"/>
    </row>
    <row r="246" ht="15">
      <c r="B246" s="5"/>
    </row>
    <row r="247" ht="15">
      <c r="B247" s="5"/>
    </row>
    <row r="248" ht="15">
      <c r="B248" s="5"/>
    </row>
    <row r="249" ht="15">
      <c r="B249" s="5"/>
    </row>
    <row r="250" ht="15">
      <c r="B250" s="5"/>
    </row>
    <row r="251" ht="15">
      <c r="B251" s="5"/>
    </row>
    <row r="252" ht="15">
      <c r="B252" s="5"/>
    </row>
    <row r="253" ht="15">
      <c r="B253" s="5"/>
    </row>
    <row r="254" ht="15">
      <c r="B254" s="5"/>
    </row>
    <row r="255" ht="15">
      <c r="B255" s="5"/>
    </row>
    <row r="256" ht="15">
      <c r="B256" s="5"/>
    </row>
    <row r="257" ht="15">
      <c r="B257" s="5"/>
    </row>
    <row r="258" ht="15">
      <c r="B258" s="5"/>
    </row>
    <row r="259" ht="15">
      <c r="B259" s="5"/>
    </row>
    <row r="260" ht="15">
      <c r="B260" s="5"/>
    </row>
    <row r="261" ht="15">
      <c r="B261" s="5"/>
    </row>
    <row r="262" ht="15">
      <c r="B262" s="5"/>
    </row>
    <row r="263" ht="15">
      <c r="B263" s="5"/>
    </row>
    <row r="264" ht="15">
      <c r="B264" s="5"/>
    </row>
    <row r="265" ht="15">
      <c r="B265" s="5"/>
    </row>
    <row r="266" ht="15">
      <c r="B266" s="5"/>
    </row>
    <row r="267" ht="15">
      <c r="B267" s="5"/>
    </row>
    <row r="268" ht="15">
      <c r="B268" s="5"/>
    </row>
    <row r="269" ht="15">
      <c r="B269" s="5"/>
    </row>
    <row r="270" ht="15">
      <c r="B270" s="5"/>
    </row>
    <row r="271" ht="15">
      <c r="B271" s="5"/>
    </row>
    <row r="272" ht="15">
      <c r="B272" s="5"/>
    </row>
    <row r="273" ht="15">
      <c r="B273" s="5"/>
    </row>
    <row r="274" ht="15">
      <c r="B274" s="5"/>
    </row>
    <row r="275" ht="15">
      <c r="B275" s="5"/>
    </row>
    <row r="276" ht="15">
      <c r="B276" s="5"/>
    </row>
    <row r="277" ht="15">
      <c r="B277" s="5"/>
    </row>
    <row r="278" ht="15">
      <c r="B278" s="5"/>
    </row>
    <row r="279" ht="15">
      <c r="B279" s="5"/>
    </row>
    <row r="280" ht="15">
      <c r="B280" s="5"/>
    </row>
    <row r="281" ht="15">
      <c r="B281" s="5"/>
    </row>
    <row r="282" ht="15">
      <c r="B282" s="5"/>
    </row>
    <row r="283" ht="15">
      <c r="B283" s="5"/>
    </row>
    <row r="284" ht="15">
      <c r="B284" s="5"/>
    </row>
    <row r="285" ht="15">
      <c r="B285" s="5"/>
    </row>
    <row r="286" ht="15">
      <c r="B286" s="5"/>
    </row>
    <row r="287" ht="15">
      <c r="B287" s="5"/>
    </row>
    <row r="288" ht="15">
      <c r="B288" s="5"/>
    </row>
    <row r="289" ht="15">
      <c r="B289" s="5"/>
    </row>
    <row r="290" ht="15">
      <c r="B290" s="5"/>
    </row>
    <row r="291" ht="15">
      <c r="B291" s="5"/>
    </row>
    <row r="292" ht="15">
      <c r="B292" s="5"/>
    </row>
    <row r="293" ht="15">
      <c r="B293" s="5"/>
    </row>
    <row r="294" ht="15">
      <c r="B294" s="5"/>
    </row>
    <row r="295" ht="15">
      <c r="B295" s="5"/>
    </row>
    <row r="296" ht="15">
      <c r="B296" s="5"/>
    </row>
    <row r="297" ht="15">
      <c r="B297" s="5"/>
    </row>
    <row r="298" ht="15">
      <c r="B298" s="5"/>
    </row>
    <row r="299" ht="15">
      <c r="B299" s="5"/>
    </row>
    <row r="300" ht="15">
      <c r="B300" s="5"/>
    </row>
    <row r="301" ht="15">
      <c r="B301" s="5"/>
    </row>
    <row r="302" ht="15">
      <c r="B302" s="5"/>
    </row>
    <row r="303" ht="15">
      <c r="B303" s="5"/>
    </row>
    <row r="304" ht="15">
      <c r="B304" s="5"/>
    </row>
    <row r="305" ht="15">
      <c r="B305" s="5"/>
    </row>
    <row r="306" ht="15">
      <c r="B306" s="5"/>
    </row>
    <row r="307" ht="15">
      <c r="B307" s="5"/>
    </row>
    <row r="308" ht="15">
      <c r="B308" s="5"/>
    </row>
    <row r="309" ht="15">
      <c r="B309" s="5"/>
    </row>
    <row r="310" ht="15">
      <c r="B310" s="5"/>
    </row>
    <row r="311" ht="15">
      <c r="B311" s="5"/>
    </row>
    <row r="312" ht="15">
      <c r="B312" s="5"/>
    </row>
    <row r="313" ht="15">
      <c r="B313" s="5"/>
    </row>
    <row r="314" ht="15">
      <c r="B314" s="5"/>
    </row>
    <row r="315" ht="15">
      <c r="B315" s="5"/>
    </row>
    <row r="316" ht="15">
      <c r="B316" s="5"/>
    </row>
    <row r="317" ht="15">
      <c r="B317" s="5"/>
    </row>
    <row r="318" ht="15">
      <c r="B318" s="5"/>
    </row>
    <row r="319" ht="15">
      <c r="B319" s="5"/>
    </row>
    <row r="320" ht="15">
      <c r="B320" s="5"/>
    </row>
    <row r="321" ht="15">
      <c r="B321" s="5"/>
    </row>
    <row r="322" ht="15">
      <c r="B322" s="5"/>
    </row>
    <row r="323" ht="15">
      <c r="B323" s="5"/>
    </row>
    <row r="324" ht="15">
      <c r="B324" s="5"/>
    </row>
    <row r="325" ht="15">
      <c r="B325" s="5"/>
    </row>
    <row r="326" ht="15">
      <c r="B326" s="5"/>
    </row>
    <row r="327" ht="15">
      <c r="B327" s="5"/>
    </row>
    <row r="328" ht="15">
      <c r="B328" s="5"/>
    </row>
    <row r="329" ht="15">
      <c r="B329" s="5"/>
    </row>
    <row r="330" ht="15">
      <c r="B330" s="5"/>
    </row>
    <row r="331" ht="15">
      <c r="B331" s="5"/>
    </row>
    <row r="332" ht="15">
      <c r="B332" s="5"/>
    </row>
    <row r="333" ht="15">
      <c r="B333" s="5"/>
    </row>
    <row r="334" ht="15">
      <c r="B334" s="5"/>
    </row>
    <row r="335" ht="15">
      <c r="B335" s="5"/>
    </row>
    <row r="336" ht="15">
      <c r="B336" s="5"/>
    </row>
    <row r="337" ht="15">
      <c r="B337" s="5"/>
    </row>
    <row r="338" ht="15">
      <c r="B338" s="5"/>
    </row>
    <row r="339" ht="15">
      <c r="B339" s="5"/>
    </row>
    <row r="340" ht="15">
      <c r="B340" s="5"/>
    </row>
    <row r="341" ht="15">
      <c r="B341" s="5"/>
    </row>
    <row r="342" ht="15">
      <c r="B342" s="5"/>
    </row>
    <row r="343" ht="15">
      <c r="B343" s="5"/>
    </row>
    <row r="344" ht="15">
      <c r="B344" s="5"/>
    </row>
    <row r="345" ht="15">
      <c r="B345" s="5"/>
    </row>
    <row r="346" ht="15">
      <c r="B346" s="5"/>
    </row>
    <row r="347" ht="15">
      <c r="B347" s="5"/>
    </row>
    <row r="348" ht="15">
      <c r="B348" s="5"/>
    </row>
    <row r="349" ht="15">
      <c r="B349" s="5"/>
    </row>
    <row r="350" ht="15">
      <c r="B350" s="5"/>
    </row>
    <row r="351" ht="15">
      <c r="B351" s="5"/>
    </row>
    <row r="352" ht="15">
      <c r="B352" s="5"/>
    </row>
    <row r="353" ht="15">
      <c r="B353" s="5"/>
    </row>
    <row r="354" ht="15">
      <c r="B354" s="5"/>
    </row>
    <row r="355" ht="15">
      <c r="B355" s="5"/>
    </row>
    <row r="356" ht="15">
      <c r="B356" s="5"/>
    </row>
    <row r="357" ht="15">
      <c r="B357" s="5"/>
    </row>
    <row r="358" ht="15">
      <c r="B358" s="5"/>
    </row>
    <row r="359" ht="15">
      <c r="B359" s="5"/>
    </row>
    <row r="360" ht="15">
      <c r="B360" s="5"/>
    </row>
    <row r="361" ht="15">
      <c r="B361" s="5"/>
    </row>
    <row r="362" ht="15">
      <c r="B362" s="5"/>
    </row>
    <row r="363" ht="15">
      <c r="B363" s="5"/>
    </row>
    <row r="364" ht="15">
      <c r="B364" s="5"/>
    </row>
    <row r="365" ht="15">
      <c r="B365" s="5"/>
    </row>
    <row r="366" ht="15">
      <c r="B366" s="5"/>
    </row>
    <row r="367" ht="15">
      <c r="B367" s="5"/>
    </row>
    <row r="368" ht="15">
      <c r="B368" s="5"/>
    </row>
    <row r="369" ht="15">
      <c r="B369" s="5"/>
    </row>
    <row r="370" ht="15">
      <c r="B370" s="5"/>
    </row>
    <row r="371" ht="15">
      <c r="B371" s="5"/>
    </row>
    <row r="372" ht="15">
      <c r="B372" s="5"/>
    </row>
    <row r="373" ht="15">
      <c r="B373" s="5"/>
    </row>
    <row r="374" ht="15">
      <c r="B374" s="5"/>
    </row>
    <row r="375" ht="15">
      <c r="B375" s="5"/>
    </row>
    <row r="376" ht="15">
      <c r="B376" s="5"/>
    </row>
    <row r="377" ht="15">
      <c r="B377" s="5"/>
    </row>
    <row r="378" ht="15">
      <c r="B378" s="5"/>
    </row>
    <row r="379" ht="15">
      <c r="B379" s="5"/>
    </row>
    <row r="380" ht="15">
      <c r="B380" s="5"/>
    </row>
    <row r="381" ht="15">
      <c r="B381" s="5"/>
    </row>
    <row r="382" ht="15">
      <c r="B382" s="5"/>
    </row>
    <row r="383" ht="15">
      <c r="B383" s="5"/>
    </row>
    <row r="384" ht="15">
      <c r="B384" s="5"/>
    </row>
    <row r="385" ht="15">
      <c r="B385" s="5"/>
    </row>
    <row r="386" ht="15">
      <c r="B386" s="5"/>
    </row>
    <row r="387" ht="15">
      <c r="B387" s="5"/>
    </row>
    <row r="388" ht="15">
      <c r="B388" s="5"/>
    </row>
    <row r="389" ht="15">
      <c r="B389" s="5"/>
    </row>
    <row r="390" ht="15">
      <c r="B390" s="5"/>
    </row>
    <row r="391" ht="15">
      <c r="B391" s="5"/>
    </row>
    <row r="392" ht="15">
      <c r="B392" s="5"/>
    </row>
    <row r="393" ht="15">
      <c r="B393" s="5"/>
    </row>
    <row r="394" ht="15">
      <c r="B394" s="5"/>
    </row>
    <row r="395" ht="15">
      <c r="B395" s="5"/>
    </row>
    <row r="396" ht="15">
      <c r="B396" s="5"/>
    </row>
    <row r="397" ht="15">
      <c r="B397" s="5"/>
    </row>
    <row r="398" ht="15">
      <c r="B398" s="5"/>
    </row>
    <row r="399" ht="15">
      <c r="B399" s="5"/>
    </row>
    <row r="400" ht="15">
      <c r="B400" s="5"/>
    </row>
    <row r="401" ht="15">
      <c r="B401" s="5"/>
    </row>
    <row r="402" ht="15">
      <c r="B402" s="5"/>
    </row>
    <row r="403" ht="15">
      <c r="B403" s="5"/>
    </row>
    <row r="404" ht="15">
      <c r="B404" s="5"/>
    </row>
    <row r="405" ht="15">
      <c r="B405" s="5"/>
    </row>
    <row r="406" ht="15">
      <c r="B406" s="5"/>
    </row>
    <row r="407" ht="15">
      <c r="B407" s="5"/>
    </row>
    <row r="408" ht="15">
      <c r="B408" s="5"/>
    </row>
    <row r="409" ht="15">
      <c r="B409" s="5"/>
    </row>
    <row r="410" ht="15">
      <c r="B410" s="5"/>
    </row>
    <row r="411" ht="15">
      <c r="B411" s="5"/>
    </row>
    <row r="412" ht="15">
      <c r="B412" s="5"/>
    </row>
    <row r="413" ht="15">
      <c r="B413" s="5"/>
    </row>
    <row r="414" ht="15">
      <c r="B414" s="5"/>
    </row>
    <row r="415" ht="15">
      <c r="B415" s="5"/>
    </row>
    <row r="416" ht="15">
      <c r="B416" s="5"/>
    </row>
    <row r="417" ht="15">
      <c r="B417" s="5"/>
    </row>
    <row r="418" ht="15">
      <c r="B418" s="5"/>
    </row>
    <row r="419" ht="15">
      <c r="B419" s="5"/>
    </row>
    <row r="420" ht="15">
      <c r="B420" s="5"/>
    </row>
    <row r="421" ht="15">
      <c r="B421" s="5"/>
    </row>
    <row r="422" ht="15">
      <c r="B422" s="5"/>
    </row>
    <row r="423" ht="15">
      <c r="B423" s="5"/>
    </row>
    <row r="424" ht="15">
      <c r="B424" s="5"/>
    </row>
    <row r="425" ht="15">
      <c r="B425" s="5"/>
    </row>
    <row r="426" ht="15">
      <c r="B426" s="5"/>
    </row>
    <row r="427" ht="15">
      <c r="B427" s="5"/>
    </row>
    <row r="428" ht="15">
      <c r="B428" s="5"/>
    </row>
    <row r="429" ht="15">
      <c r="B429" s="5"/>
    </row>
    <row r="430" ht="15">
      <c r="B430" s="5"/>
    </row>
    <row r="431" ht="15">
      <c r="B431" s="5"/>
    </row>
    <row r="432" ht="15">
      <c r="B432" s="5"/>
    </row>
    <row r="433" ht="15">
      <c r="B433" s="5"/>
    </row>
    <row r="434" ht="15">
      <c r="B434" s="5"/>
    </row>
    <row r="435" ht="15">
      <c r="B435" s="5"/>
    </row>
    <row r="436" ht="15">
      <c r="B436" s="5"/>
    </row>
    <row r="437" ht="15">
      <c r="B437" s="5"/>
    </row>
    <row r="438" ht="15">
      <c r="B438" s="5"/>
    </row>
    <row r="439" ht="15">
      <c r="B439" s="5"/>
    </row>
    <row r="440" ht="15">
      <c r="B440" s="5"/>
    </row>
    <row r="441" ht="15">
      <c r="B441" s="5"/>
    </row>
    <row r="442" ht="15">
      <c r="B442" s="5"/>
    </row>
    <row r="443" ht="15">
      <c r="B443" s="5"/>
    </row>
    <row r="444" ht="15">
      <c r="B444" s="5"/>
    </row>
    <row r="445" ht="15">
      <c r="B445" s="5"/>
    </row>
    <row r="446" ht="15">
      <c r="B446" s="5"/>
    </row>
    <row r="447" ht="15">
      <c r="B447" s="5"/>
    </row>
    <row r="448" ht="15">
      <c r="B448" s="5"/>
    </row>
    <row r="449" ht="15">
      <c r="B449" s="5"/>
    </row>
    <row r="450" ht="15">
      <c r="B450" s="5"/>
    </row>
    <row r="451" ht="15">
      <c r="B451" s="5"/>
    </row>
    <row r="452" ht="15">
      <c r="B452" s="5"/>
    </row>
    <row r="453" ht="15">
      <c r="B453" s="5"/>
    </row>
    <row r="454" ht="15">
      <c r="B454" s="5"/>
    </row>
    <row r="455" ht="15">
      <c r="B455" s="5"/>
    </row>
    <row r="456" ht="15">
      <c r="B456" s="5"/>
    </row>
    <row r="457" ht="15">
      <c r="B457" s="5"/>
    </row>
    <row r="458" ht="15">
      <c r="B458" s="5"/>
    </row>
    <row r="459" ht="15">
      <c r="B459" s="5"/>
    </row>
    <row r="460" ht="15">
      <c r="B460" s="5"/>
    </row>
    <row r="461" ht="15">
      <c r="B461" s="5"/>
    </row>
    <row r="462" ht="15">
      <c r="B462" s="5"/>
    </row>
    <row r="463" ht="15">
      <c r="B463" s="5"/>
    </row>
    <row r="464" ht="15">
      <c r="B464" s="5"/>
    </row>
    <row r="465" ht="15">
      <c r="B465" s="5"/>
    </row>
    <row r="466" ht="15">
      <c r="B466" s="5"/>
    </row>
    <row r="467" ht="15">
      <c r="B467" s="5"/>
    </row>
    <row r="468" ht="15">
      <c r="B468" s="5"/>
    </row>
    <row r="469" ht="15">
      <c r="B469" s="5"/>
    </row>
    <row r="470" ht="15">
      <c r="B470" s="5"/>
    </row>
    <row r="471" ht="15">
      <c r="B471" s="5"/>
    </row>
    <row r="472" ht="15">
      <c r="B472" s="5"/>
    </row>
    <row r="473" ht="15">
      <c r="B473" s="5"/>
    </row>
    <row r="474" ht="15">
      <c r="B474" s="5"/>
    </row>
    <row r="475" ht="15">
      <c r="B475" s="5"/>
    </row>
    <row r="476" ht="15">
      <c r="B476" s="5"/>
    </row>
    <row r="477" ht="15">
      <c r="B477" s="5"/>
    </row>
    <row r="478" ht="15">
      <c r="B478" s="5"/>
    </row>
    <row r="479" ht="15">
      <c r="B479" s="5"/>
    </row>
    <row r="480" ht="15">
      <c r="B480" s="5"/>
    </row>
    <row r="481" ht="15">
      <c r="B481" s="5"/>
    </row>
    <row r="482" ht="15">
      <c r="B482" s="5"/>
    </row>
    <row r="483" ht="15">
      <c r="B483" s="5"/>
    </row>
    <row r="484" ht="15">
      <c r="B484" s="5"/>
    </row>
    <row r="485" ht="15">
      <c r="B485" s="5"/>
    </row>
    <row r="486" ht="15">
      <c r="B486" s="5"/>
    </row>
    <row r="487" ht="15">
      <c r="B487" s="5"/>
    </row>
    <row r="488" ht="15">
      <c r="B488" s="5"/>
    </row>
    <row r="489" ht="15">
      <c r="B489" s="5"/>
    </row>
    <row r="490" ht="15">
      <c r="B490" s="5"/>
    </row>
    <row r="491" ht="15">
      <c r="B491" s="5"/>
    </row>
    <row r="492" ht="15">
      <c r="B492" s="5"/>
    </row>
    <row r="493" ht="15">
      <c r="B493" s="5"/>
    </row>
    <row r="494" ht="15">
      <c r="B494" s="5"/>
    </row>
    <row r="495" ht="15">
      <c r="B495" s="5"/>
    </row>
    <row r="496" ht="15">
      <c r="B496" s="5"/>
    </row>
    <row r="497" ht="15">
      <c r="B497" s="5"/>
    </row>
    <row r="498" ht="15">
      <c r="B498" s="5"/>
    </row>
    <row r="499" ht="15">
      <c r="B499" s="5"/>
    </row>
    <row r="500" ht="15">
      <c r="B500" s="5"/>
    </row>
    <row r="501" ht="15">
      <c r="B501" s="5"/>
    </row>
    <row r="502" ht="15">
      <c r="B502" s="5"/>
    </row>
    <row r="503" ht="15">
      <c r="B503" s="5"/>
    </row>
    <row r="504" ht="15">
      <c r="B504" s="5"/>
    </row>
    <row r="505" ht="15">
      <c r="B505" s="5"/>
    </row>
    <row r="506" ht="15">
      <c r="B506" s="5"/>
    </row>
    <row r="507" ht="15">
      <c r="B507" s="5"/>
    </row>
    <row r="508" ht="15">
      <c r="B508" s="5"/>
    </row>
    <row r="509" ht="15">
      <c r="B509" s="5"/>
    </row>
    <row r="510" ht="15">
      <c r="B510" s="5"/>
    </row>
    <row r="511" ht="15">
      <c r="B511" s="5"/>
    </row>
    <row r="512" ht="15">
      <c r="B512" s="5"/>
    </row>
    <row r="513" ht="15">
      <c r="B513" s="5"/>
    </row>
    <row r="514" ht="15">
      <c r="B514" s="5"/>
    </row>
    <row r="515" ht="15">
      <c r="B515" s="5"/>
    </row>
    <row r="516" ht="15">
      <c r="B516" s="5"/>
    </row>
    <row r="517" ht="15">
      <c r="B517" s="5"/>
    </row>
    <row r="518" ht="15">
      <c r="B518" s="5"/>
    </row>
    <row r="519" ht="15">
      <c r="B519" s="5"/>
    </row>
    <row r="520" ht="15">
      <c r="B520" s="5"/>
    </row>
    <row r="521" ht="15">
      <c r="B521" s="5"/>
    </row>
    <row r="522" ht="15">
      <c r="B522" s="5"/>
    </row>
    <row r="523" ht="15">
      <c r="B523" s="5"/>
    </row>
    <row r="524" ht="15">
      <c r="B524" s="5"/>
    </row>
    <row r="525" ht="15">
      <c r="B525" s="5"/>
    </row>
    <row r="526" ht="15">
      <c r="B526" s="5"/>
    </row>
    <row r="527" ht="15">
      <c r="B527" s="5"/>
    </row>
    <row r="528" ht="15">
      <c r="B528" s="5"/>
    </row>
    <row r="529" ht="15">
      <c r="B529" s="5"/>
    </row>
    <row r="530" ht="15">
      <c r="B530" s="5"/>
    </row>
    <row r="531" ht="15">
      <c r="B531" s="5"/>
    </row>
    <row r="532" ht="15">
      <c r="B532" s="5"/>
    </row>
    <row r="533" ht="15">
      <c r="B533" s="5"/>
    </row>
    <row r="534" ht="15">
      <c r="B534" s="5"/>
    </row>
    <row r="535" ht="15">
      <c r="B535" s="5"/>
    </row>
    <row r="536" ht="15">
      <c r="B536" s="5"/>
    </row>
    <row r="537" ht="15">
      <c r="B537" s="5"/>
    </row>
    <row r="538" ht="15">
      <c r="B538" s="5"/>
    </row>
    <row r="539" ht="15">
      <c r="B539" s="5"/>
    </row>
    <row r="540" ht="15">
      <c r="B540" s="5"/>
    </row>
    <row r="541" ht="15">
      <c r="B541" s="5"/>
    </row>
    <row r="542" ht="15">
      <c r="B542" s="5"/>
    </row>
    <row r="543" ht="15">
      <c r="B543" s="5"/>
    </row>
    <row r="544" ht="15">
      <c r="B544" s="5"/>
    </row>
    <row r="545" ht="15">
      <c r="B545" s="5"/>
    </row>
    <row r="546" ht="15">
      <c r="B546" s="5"/>
    </row>
    <row r="547" ht="15">
      <c r="B547" s="5"/>
    </row>
    <row r="548" ht="15">
      <c r="B548" s="5"/>
    </row>
    <row r="549" ht="15">
      <c r="B549" s="5"/>
    </row>
    <row r="550" ht="15">
      <c r="B550" s="5"/>
    </row>
    <row r="551" ht="15">
      <c r="B551" s="5"/>
    </row>
    <row r="552" ht="15">
      <c r="B552" s="5"/>
    </row>
    <row r="553" ht="15">
      <c r="B553" s="5"/>
    </row>
    <row r="554" ht="15">
      <c r="B554" s="5"/>
    </row>
    <row r="555" ht="15">
      <c r="B555" s="5"/>
    </row>
    <row r="556" ht="15">
      <c r="B556" s="5"/>
    </row>
    <row r="557" ht="15">
      <c r="B557" s="5"/>
    </row>
    <row r="558" ht="15">
      <c r="B558" s="5"/>
    </row>
    <row r="559" ht="15">
      <c r="B559" s="5"/>
    </row>
    <row r="560" ht="15">
      <c r="B560" s="5"/>
    </row>
    <row r="561" ht="15">
      <c r="B561" s="5"/>
    </row>
    <row r="562" ht="15">
      <c r="B562" s="5"/>
    </row>
    <row r="563" ht="15">
      <c r="B563" s="5"/>
    </row>
    <row r="564" ht="15">
      <c r="B564" s="5"/>
    </row>
    <row r="565" ht="15">
      <c r="B565" s="5"/>
    </row>
    <row r="566" ht="15">
      <c r="B566" s="5"/>
    </row>
    <row r="567" ht="15">
      <c r="B567" s="5"/>
    </row>
    <row r="568" ht="15">
      <c r="B568" s="5"/>
    </row>
    <row r="569" ht="15">
      <c r="B569" s="5"/>
    </row>
    <row r="570" ht="15">
      <c r="B570" s="5"/>
    </row>
    <row r="571" ht="15">
      <c r="B571" s="5"/>
    </row>
    <row r="572" ht="15">
      <c r="B572" s="5"/>
    </row>
    <row r="573" ht="15">
      <c r="B573" s="5"/>
    </row>
    <row r="574" ht="15">
      <c r="B574" s="5"/>
    </row>
    <row r="575" ht="15">
      <c r="B575" s="5"/>
    </row>
    <row r="576" ht="15">
      <c r="B576" s="5"/>
    </row>
    <row r="577" ht="15">
      <c r="B577" s="5"/>
    </row>
    <row r="578" ht="15">
      <c r="B578" s="5"/>
    </row>
    <row r="579" ht="15">
      <c r="B579" s="5"/>
    </row>
    <row r="580" ht="15">
      <c r="B580" s="5"/>
    </row>
    <row r="581" ht="15">
      <c r="B581" s="5"/>
    </row>
    <row r="582" ht="15">
      <c r="B582" s="5"/>
    </row>
    <row r="583" ht="15">
      <c r="B583" s="5"/>
    </row>
    <row r="584" ht="15">
      <c r="B584" s="5"/>
    </row>
    <row r="585" ht="15">
      <c r="B585" s="5"/>
    </row>
    <row r="586" ht="15">
      <c r="B586" s="5"/>
    </row>
    <row r="587" ht="15">
      <c r="B587" s="5"/>
    </row>
    <row r="588" ht="15">
      <c r="B588" s="5"/>
    </row>
    <row r="589" ht="15">
      <c r="B589" s="5"/>
    </row>
    <row r="590" ht="15">
      <c r="B590" s="5"/>
    </row>
    <row r="591" ht="15">
      <c r="B591" s="5"/>
    </row>
    <row r="592" ht="15">
      <c r="B592" s="5"/>
    </row>
    <row r="593" ht="15">
      <c r="B593" s="5"/>
    </row>
    <row r="594" ht="15">
      <c r="B594" s="5"/>
    </row>
    <row r="595" ht="15">
      <c r="B595" s="5"/>
    </row>
    <row r="596" ht="15">
      <c r="B596" s="5"/>
    </row>
    <row r="597" ht="15">
      <c r="B597" s="5"/>
    </row>
    <row r="598" ht="15">
      <c r="B598" s="5"/>
    </row>
    <row r="599" ht="15">
      <c r="B599" s="5"/>
    </row>
    <row r="600" ht="15">
      <c r="B600" s="5"/>
    </row>
  </sheetData>
  <sheetProtection/>
  <printOptions horizontalCentered="1"/>
  <pageMargins left="0.5" right="0" top="0.5" bottom="0.5" header="0" footer="0"/>
  <pageSetup fitToHeight="1" fitToWidth="1" horizontalDpi="600" verticalDpi="600" orientation="portrait" scale="8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HUP SENG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HUP SENG</dc:creator>
  <cp:keywords/>
  <dc:description/>
  <cp:lastModifiedBy>tankl</cp:lastModifiedBy>
  <cp:lastPrinted>2009-05-26T08:38:00Z</cp:lastPrinted>
  <dcterms:created xsi:type="dcterms:W3CDTF">2000-10-13T07:44:50Z</dcterms:created>
  <dcterms:modified xsi:type="dcterms:W3CDTF">2009-05-26T08:38:22Z</dcterms:modified>
  <cp:category/>
  <cp:version/>
  <cp:contentType/>
  <cp:contentStatus/>
</cp:coreProperties>
</file>